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ГЗ - отчет за 2017 год\"/>
    </mc:Choice>
  </mc:AlternateContent>
  <bookViews>
    <workbookView xWindow="0" yWindow="0" windowWidth="28770" windowHeight="12270"/>
  </bookViews>
  <sheets>
    <sheet name="ССЗ" sheetId="1" r:id="rId1"/>
    <sheet name="КРС" sheetId="2" r:id="rId2"/>
    <sheet name="ПО" sheetId="3" r:id="rId3"/>
  </sheets>
  <definedNames>
    <definedName name="_xlnm.Print_Area" localSheetId="1">КРС!$B$1:$O$27</definedName>
  </definedNames>
  <calcPr calcId="162913" iterate="1"/>
</workbook>
</file>

<file path=xl/calcChain.xml><?xml version="1.0" encoding="utf-8"?>
<calcChain xmlns="http://schemas.openxmlformats.org/spreadsheetml/2006/main">
  <c r="K4" i="2" l="1"/>
  <c r="K24" i="1"/>
  <c r="K22" i="1"/>
  <c r="K17" i="2" l="1"/>
  <c r="K9" i="2"/>
  <c r="K7" i="2"/>
  <c r="K25" i="1"/>
  <c r="K29" i="1"/>
  <c r="K23" i="1"/>
  <c r="K11" i="1"/>
  <c r="K9" i="1"/>
  <c r="K17" i="1" l="1"/>
  <c r="K18" i="1"/>
  <c r="K15" i="1"/>
  <c r="K8" i="2"/>
  <c r="L4" i="2" s="1"/>
  <c r="K5" i="2"/>
  <c r="K10" i="2"/>
  <c r="K12" i="2"/>
  <c r="K24" i="2"/>
  <c r="K25" i="2"/>
  <c r="K21" i="2"/>
  <c r="K23" i="2"/>
  <c r="K49" i="1"/>
  <c r="K50" i="1"/>
  <c r="K51" i="1"/>
  <c r="K52" i="1"/>
  <c r="K46" i="1"/>
  <c r="K47" i="1"/>
  <c r="K48" i="1"/>
  <c r="K39" i="1"/>
  <c r="K40" i="1"/>
  <c r="K41" i="1"/>
  <c r="K42" i="1"/>
  <c r="K43" i="1"/>
  <c r="K44" i="1"/>
  <c r="K45" i="1"/>
  <c r="K33" i="1"/>
  <c r="H5" i="3"/>
  <c r="I5" i="3" s="1"/>
  <c r="I4" i="3"/>
  <c r="K27" i="2"/>
  <c r="K26" i="2"/>
  <c r="K20" i="2"/>
  <c r="K37" i="1"/>
  <c r="K38" i="1"/>
  <c r="L20" i="2" l="1"/>
  <c r="L6" i="1"/>
  <c r="L38" i="1"/>
  <c r="L4" i="3"/>
  <c r="O4" i="2" l="1"/>
  <c r="O6" i="1"/>
</calcChain>
</file>

<file path=xl/sharedStrings.xml><?xml version="1.0" encoding="utf-8"?>
<sst xmlns="http://schemas.openxmlformats.org/spreadsheetml/2006/main" count="542" uniqueCount="73">
  <si>
    <t>Наименование показателя</t>
  </si>
  <si>
    <t>Единица измерения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</si>
  <si>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</si>
  <si>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</si>
  <si>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</si>
  <si>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Источник информации 
о фактическом значении показателя</t>
  </si>
  <si>
    <t>Наименование учреждения, оказывающего услугу(выполняющего работу)</t>
  </si>
  <si>
    <t xml:space="preserve">Наименование оказываемой услуги (выполняемой работы) </t>
  </si>
  <si>
    <t>Показатель (качества, объема)</t>
  </si>
  <si>
    <t>Сводная оценка  выполнения краевыми государственными учреждениями государственного задания по показателям (качества, объема)</t>
  </si>
  <si>
    <t xml:space="preserve">Причины отклонения значений от запланированнных
</t>
  </si>
  <si>
    <t xml:space="preserve">показатель качества </t>
  </si>
  <si>
    <t xml:space="preserve">показатель объема </t>
  </si>
  <si>
    <t xml:space="preserve">ОЦ итоговая </t>
  </si>
  <si>
    <t>%</t>
  </si>
  <si>
    <t>чел</t>
  </si>
  <si>
    <t>Директор</t>
  </si>
  <si>
    <t>Исполнитель</t>
  </si>
  <si>
    <t xml:space="preserve">Значение содержания услуги 1 </t>
  </si>
  <si>
    <t>Значение условия (формы) оказания услуги)</t>
  </si>
  <si>
    <t xml:space="preserve">Доля обучающихся, получивших по итогам промежуточной аттестации 4 и 5 </t>
  </si>
  <si>
    <t>Численность обучающихся</t>
  </si>
  <si>
    <t>Удельный вес численности выпускников профессиональных образовательных учреждений, прошедших целевое обучение по программам среднего профессионального образования, в общей численности выпускников, прошедших обучение по программам среднего профессионального образования</t>
  </si>
  <si>
    <t>Значение содержания услуги 3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</si>
  <si>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</si>
  <si>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Количество человеко-часов</t>
  </si>
  <si>
    <t>человеко-час</t>
  </si>
  <si>
    <t>Значение, утвержденное 
в государственном задании на отчетный финансовый год (ПРИКАЗ от 29.06.2017)</t>
  </si>
  <si>
    <t xml:space="preserve"> </t>
  </si>
  <si>
    <t xml:space="preserve">09.02.04. Информационные системы (по отраслям)            </t>
  </si>
  <si>
    <t>Основное общее образование</t>
  </si>
  <si>
    <t xml:space="preserve">Очная </t>
  </si>
  <si>
    <t>23.02.03 Техническое обслуживание и ремонт автомобильного транспорта</t>
  </si>
  <si>
    <t>23.02.04  Техническая эксплуатация подъемно-транспортных, строительных, дорожных машин и оборудования (по видам)</t>
  </si>
  <si>
    <t>23.02.01 Организация перевозок и управление на  ранспорте (по видам)ности</t>
  </si>
  <si>
    <t xml:space="preserve">35.02.07 Механизация сельского хозяйства          </t>
  </si>
  <si>
    <t>36.02.01 Ветеринария</t>
  </si>
  <si>
    <t xml:space="preserve">44.02.06 Профессиональное обучение (по отраслям)        </t>
  </si>
  <si>
    <t>Среднее общее образование</t>
  </si>
  <si>
    <t xml:space="preserve">Заочная </t>
  </si>
  <si>
    <t xml:space="preserve">22.02.06 Сварочное производство           </t>
  </si>
  <si>
    <t>38.02.01 Экономика и бухгалтерский учет</t>
  </si>
  <si>
    <t>Очная</t>
  </si>
  <si>
    <t>Заочная</t>
  </si>
  <si>
    <t>КГА ПОУ "Ачинский колледж транспорта и сельского хозяйства"</t>
  </si>
  <si>
    <t>15.01.05 Сварщик (электросвароочные работы)</t>
  </si>
  <si>
    <t>15.01.05 Сварщик (ручной и частично механизированной сварки (наплавки))</t>
  </si>
  <si>
    <t>15.01.25 Станочник (металлообработка)</t>
  </si>
  <si>
    <t>23.01.03 Автомеханик</t>
  </si>
  <si>
    <t>23.01.07 Машинист крана (крановщик)</t>
  </si>
  <si>
    <t>35.01.14 Мастер по техническому обслуживанию и ремонту машинно-тракторного парка</t>
  </si>
  <si>
    <t>35.01.23 Хозяйка усадьбы</t>
  </si>
  <si>
    <t>заместитель директора по УПР Кузнецова И.В.</t>
  </si>
  <si>
    <t>Иванов Виктор Васильевич</t>
  </si>
  <si>
    <r>
      <t xml:space="preserve">Реализация образовательных программ среднего профессионального образования - программ подготовки </t>
    </r>
    <r>
      <rPr>
        <b/>
        <u/>
        <sz val="11"/>
        <color theme="1"/>
        <rFont val="Times New Roman"/>
        <family val="1"/>
        <charset val="204"/>
      </rPr>
      <t>специалистов среднего звена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</si>
  <si>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Реализация образовательных программ среднего профессионального образования - программ подготовки </t>
    </r>
    <r>
      <rPr>
        <b/>
        <u/>
        <sz val="11"/>
        <color theme="1"/>
        <rFont val="Times New Roman"/>
        <family val="1"/>
        <charset val="204"/>
      </rPr>
      <t>квалифицированных рабочих, служащих</t>
    </r>
    <r>
      <rPr>
        <b/>
        <sz val="11"/>
        <color theme="1"/>
        <rFont val="Times New Roman"/>
        <family val="1"/>
        <charset val="204"/>
      </rPr>
      <t xml:space="preserve">
</t>
    </r>
  </si>
  <si>
    <t>Журналы учета теоретического обучения</t>
  </si>
  <si>
    <t xml:space="preserve">Книга приказов движения контингента </t>
  </si>
  <si>
    <t>Договора о целевом обучении</t>
  </si>
  <si>
    <t xml:space="preserve">Использование в образовательном процессе инновационных технологий, высокая мотивация студентов к учебной деятельности </t>
  </si>
  <si>
    <t xml:space="preserve">Низкая мотивация студентов к учебной деятельности </t>
  </si>
  <si>
    <t>Заключено на один целевой договор больше запланированного количества</t>
  </si>
  <si>
    <t>В группу добавились студенты, переведенные с группы первого курса, обучающиеся по индивидуальному плану</t>
  </si>
  <si>
    <t>Группа выпустилась в июне 2017 г, на момент выпуска 7 человек находились в академическом отпуске и были переведены в другие группы, в том числе на заочную форму обучения. По этой причине среднегодовое значение не соответствует планоым показателям</t>
  </si>
  <si>
    <t>Отсутствие отсева среди студентов первого курса</t>
  </si>
  <si>
    <t>Высокая мотивация слушателей к обучению в колледже</t>
  </si>
  <si>
    <t xml:space="preserve">Отчет о фактическом исполнении государственного задания за 12 месяцев  2017 года
</t>
  </si>
  <si>
    <t>В группу были переведены студенты очного отделения по специальности "Профессиональное обучение (по отраслям), находящиеся  на момент выпуска группы очного отделения в академическом отпуске. По этой причине среднегодовое значение  не соответствует плановому показателю</t>
  </si>
  <si>
    <t>Очень низкая мотивация у выпускников к обучению, большое количество пропусков занятий по различным причинам</t>
  </si>
  <si>
    <t xml:space="preserve">В группу добавился студент, переведенный с группы второго курса по профессии "Сварщик" </t>
  </si>
  <si>
    <t>Отсев меньше планового значения</t>
  </si>
  <si>
    <t>Фактический отсев меньше запланированного значения</t>
  </si>
  <si>
    <t>В группу добавились студенты, переведенные с группы первого курса, обучающиеся по индивидуальному плану.                                              Разница в контингенте между данными поданными в  отчете в декабре и в отчете в январе не сходятся на 1 человека. В декабре 2017 г один человек, не посещающий занятия в течение текущего семестра был запланирован к отчислению, но не подал заявление на отчисление. Поэтому итоговая цифра составила 57, а не 56 как было подано в декабре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</si>
</sst>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/>
  </cellStyleXfs>
  <cellXfs count="95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2" xfId="0" applyBorder="1" applyAlignment="1"/>
    <xf numFmtId="0" fontId="0" fillId="0" borderId="0" xfId="0" applyFont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165" fontId="2" fillId="3" borderId="4" xfId="0" applyNumberFormat="1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165" fontId="2" fillId="4" borderId="4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165" fontId="2" fillId="3" borderId="4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165" fontId="2" fillId="4" borderId="4" xfId="0" applyNumberFormat="1" applyFont="1" applyFill="1" applyBorder="1" applyAlignment="1">
      <alignment horizontal="center" vertical="top" wrapText="1"/>
    </xf>
    <xf numFmtId="165" fontId="2" fillId="4" borderId="4" xfId="0" applyNumberFormat="1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165" fontId="2" fillId="5" borderId="4" xfId="0" applyNumberFormat="1" applyFont="1" applyFill="1" applyBorder="1" applyAlignment="1">
      <alignment vertical="top" wrapText="1"/>
    </xf>
    <xf numFmtId="0" fontId="2" fillId="9" borderId="4" xfId="0" applyFont="1" applyFill="1" applyBorder="1" applyAlignment="1">
      <alignment vertical="top" wrapText="1"/>
    </xf>
    <xf numFmtId="0" fontId="2" fillId="9" borderId="4" xfId="0" applyFont="1" applyFill="1" applyBorder="1" applyAlignment="1">
      <alignment horizontal="center" vertical="top" wrapText="1"/>
    </xf>
    <xf numFmtId="165" fontId="2" fillId="9" borderId="4" xfId="0" applyNumberFormat="1" applyFont="1" applyFill="1" applyBorder="1" applyAlignment="1">
      <alignment vertical="top" wrapText="1"/>
    </xf>
    <xf numFmtId="0" fontId="2" fillId="10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horizontal="center" vertical="top" wrapText="1"/>
    </xf>
    <xf numFmtId="165" fontId="2" fillId="10" borderId="4" xfId="0" applyNumberFormat="1" applyFont="1" applyFill="1" applyBorder="1" applyAlignment="1">
      <alignment vertical="top" wrapText="1"/>
    </xf>
    <xf numFmtId="0" fontId="2" fillId="10" borderId="10" xfId="0" applyFont="1" applyFill="1" applyBorder="1" applyAlignment="1">
      <alignment vertical="top" wrapText="1"/>
    </xf>
    <xf numFmtId="0" fontId="2" fillId="9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2" fillId="8" borderId="4" xfId="0" applyFont="1" applyFill="1" applyBorder="1" applyAlignment="1">
      <alignment horizontal="center" vertical="top" wrapText="1"/>
    </xf>
    <xf numFmtId="165" fontId="2" fillId="8" borderId="4" xfId="0" applyNumberFormat="1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4" xfId="0" applyFont="1" applyFill="1" applyBorder="1" applyAlignment="1">
      <alignment horizontal="center" vertical="top" wrapText="1"/>
    </xf>
    <xf numFmtId="165" fontId="2" fillId="6" borderId="4" xfId="0" applyNumberFormat="1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0" fontId="2" fillId="11" borderId="4" xfId="0" applyFont="1" applyFill="1" applyBorder="1" applyAlignment="1">
      <alignment vertical="top" wrapText="1"/>
    </xf>
    <xf numFmtId="0" fontId="2" fillId="11" borderId="4" xfId="0" applyFont="1" applyFill="1" applyBorder="1" applyAlignment="1">
      <alignment horizontal="center" vertical="top" wrapText="1"/>
    </xf>
    <xf numFmtId="165" fontId="2" fillId="11" borderId="4" xfId="0" applyNumberFormat="1" applyFont="1" applyFill="1" applyBorder="1" applyAlignment="1">
      <alignment vertical="top" wrapText="1"/>
    </xf>
    <xf numFmtId="0" fontId="2" fillId="11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" fillId="6" borderId="4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1" fillId="10" borderId="4" xfId="0" applyFont="1" applyFill="1" applyBorder="1" applyAlignment="1">
      <alignment horizontal="center" vertical="top" wrapText="1"/>
    </xf>
    <xf numFmtId="0" fontId="0" fillId="10" borderId="4" xfId="0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1" fillId="9" borderId="4" xfId="0" applyFont="1" applyFill="1" applyBorder="1" applyAlignment="1">
      <alignment horizontal="center" vertical="top" wrapText="1"/>
    </xf>
    <xf numFmtId="0" fontId="0" fillId="9" borderId="4" xfId="0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165" fontId="2" fillId="12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2" fontId="2" fillId="12" borderId="4" xfId="0" applyNumberFormat="1" applyFont="1" applyFill="1" applyBorder="1" applyAlignment="1">
      <alignment horizontal="center" vertical="top" wrapText="1"/>
    </xf>
    <xf numFmtId="165" fontId="2" fillId="12" borderId="4" xfId="0" applyNumberFormat="1" applyFont="1" applyFill="1" applyBorder="1" applyAlignment="1">
      <alignment vertical="top" wrapText="1"/>
    </xf>
    <xf numFmtId="0" fontId="2" fillId="12" borderId="4" xfId="0" applyFont="1" applyFill="1" applyBorder="1" applyAlignment="1">
      <alignment vertical="top" wrapText="1"/>
    </xf>
    <xf numFmtId="0" fontId="1" fillId="12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4" xfId="0" applyBorder="1" applyAlignment="1">
      <alignment horizontal="center" vertical="top" wrapText="1"/>
    </xf>
    <xf numFmtId="165" fontId="2" fillId="7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1" fillId="7" borderId="4" xfId="0" applyFont="1" applyFill="1" applyBorder="1" applyAlignment="1">
      <alignment horizontal="center" vertical="top" wrapText="1"/>
    </xf>
    <xf numFmtId="165" fontId="2" fillId="7" borderId="4" xfId="0" applyNumberFormat="1" applyFont="1" applyFill="1" applyBorder="1" applyAlignment="1">
      <alignment horizontal="center" vertical="top" wrapText="1"/>
    </xf>
    <xf numFmtId="2" fontId="2" fillId="7" borderId="4" xfId="0" applyNumberFormat="1" applyFont="1" applyFill="1" applyBorder="1" applyAlignment="1">
      <alignment horizontal="center" vertical="top" wrapText="1"/>
    </xf>
    <xf numFmtId="0" fontId="1" fillId="11" borderId="4" xfId="0" applyFont="1" applyFill="1" applyBorder="1" applyAlignment="1">
      <alignment horizontal="center" vertical="top" wrapText="1"/>
    </xf>
    <xf numFmtId="0" fontId="0" fillId="11" borderId="4" xfId="0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2" fillId="5" borderId="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4" borderId="4" xfId="0" applyFont="1" applyFill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view="pageBreakPreview" topLeftCell="B1" zoomScale="75" zoomScaleNormal="75" zoomScaleSheetLayoutView="75" workbookViewId="0">
      <selection activeCell="M39" sqref="M39"/>
    </sheetView>
  </sheetViews>
  <sheetFormatPr defaultColWidth="9.140625" defaultRowHeight="15" x14ac:dyDescent="0.25"/>
  <cols>
    <col min="1" max="1" width="19" style="1" hidden="1" customWidth="1"/>
    <col min="2" max="2" width="25.5703125" style="4" customWidth="1"/>
    <col min="3" max="3" width="32.140625" style="4" customWidth="1"/>
    <col min="4" max="4" width="18.42578125" style="4" customWidth="1"/>
    <col min="5" max="5" width="13" style="4" customWidth="1"/>
    <col min="6" max="6" width="15.42578125" style="4" customWidth="1"/>
    <col min="7" max="7" width="53.85546875" style="4" customWidth="1"/>
    <col min="8" max="8" width="9.140625" style="10" customWidth="1"/>
    <col min="9" max="9" width="18.7109375" style="4" customWidth="1"/>
    <col min="10" max="10" width="11" style="4" customWidth="1"/>
    <col min="11" max="11" width="19.85546875" style="4" customWidth="1"/>
    <col min="12" max="12" width="22.7109375" style="4" customWidth="1"/>
    <col min="13" max="13" width="49.28515625" style="4" customWidth="1"/>
    <col min="14" max="14" width="23.28515625" style="4" customWidth="1"/>
    <col min="15" max="15" width="14.140625" style="4" customWidth="1"/>
    <col min="16" max="16" width="9.140625" style="4"/>
    <col min="17" max="16384" width="9.140625" style="1"/>
  </cols>
  <sheetData>
    <row r="1" spans="1:15" ht="26.45" customHeight="1" x14ac:dyDescent="0.25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30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34.9" customHeight="1" thickBot="1" x14ac:dyDescent="0.3">
      <c r="A3" s="3"/>
      <c r="B3" s="5"/>
      <c r="C3" s="5"/>
      <c r="D3" s="5"/>
      <c r="E3" s="5"/>
      <c r="F3" s="5"/>
      <c r="G3" s="5"/>
      <c r="H3" s="8"/>
      <c r="I3" s="5"/>
      <c r="J3" s="5"/>
      <c r="K3" s="5"/>
      <c r="L3" s="5"/>
      <c r="M3" s="5"/>
      <c r="N3" s="5"/>
      <c r="O3" s="5"/>
    </row>
    <row r="4" spans="1:15" ht="138" customHeight="1" thickBot="1" x14ac:dyDescent="0.3">
      <c r="A4" s="21" t="s">
        <v>6</v>
      </c>
      <c r="B4" s="22" t="s">
        <v>7</v>
      </c>
      <c r="C4" s="22" t="s">
        <v>18</v>
      </c>
      <c r="D4" s="22" t="s">
        <v>23</v>
      </c>
      <c r="E4" s="22" t="s">
        <v>19</v>
      </c>
      <c r="F4" s="22" t="s">
        <v>8</v>
      </c>
      <c r="G4" s="22" t="s">
        <v>0</v>
      </c>
      <c r="H4" s="22" t="s">
        <v>1</v>
      </c>
      <c r="I4" s="22" t="s">
        <v>27</v>
      </c>
      <c r="J4" s="22" t="s">
        <v>3</v>
      </c>
      <c r="K4" s="22" t="s">
        <v>4</v>
      </c>
      <c r="L4" s="22" t="s">
        <v>9</v>
      </c>
      <c r="M4" s="22" t="s">
        <v>10</v>
      </c>
      <c r="N4" s="22" t="s">
        <v>5</v>
      </c>
      <c r="O4" s="22" t="s">
        <v>13</v>
      </c>
    </row>
    <row r="5" spans="1:15" ht="15.75" thickBot="1" x14ac:dyDescent="0.3">
      <c r="A5" s="14"/>
      <c r="B5" s="11"/>
      <c r="C5" s="11"/>
      <c r="D5" s="11"/>
      <c r="E5" s="11"/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</row>
    <row r="6" spans="1:15" ht="61.15" customHeight="1" thickBot="1" x14ac:dyDescent="0.3">
      <c r="A6" s="77"/>
      <c r="B6" s="76" t="s">
        <v>54</v>
      </c>
      <c r="C6" s="60" t="s">
        <v>29</v>
      </c>
      <c r="D6" s="60" t="s">
        <v>30</v>
      </c>
      <c r="E6" s="60" t="s">
        <v>31</v>
      </c>
      <c r="F6" s="15" t="s">
        <v>11</v>
      </c>
      <c r="G6" s="15" t="s">
        <v>20</v>
      </c>
      <c r="H6" s="16" t="s">
        <v>14</v>
      </c>
      <c r="I6" s="15">
        <v>30</v>
      </c>
      <c r="J6" s="15">
        <v>38.799999999999997</v>
      </c>
      <c r="K6" s="17">
        <v>110</v>
      </c>
      <c r="L6" s="70">
        <f>AVERAGE(K6:K8,K10,K12:K22,K24,K26:K28,K30:K37)</f>
        <v>101.69135802469135</v>
      </c>
      <c r="M6" s="25" t="s">
        <v>59</v>
      </c>
      <c r="N6" s="25" t="s">
        <v>56</v>
      </c>
      <c r="O6" s="73">
        <f>(L6+L38)/2</f>
        <v>101.27546900689471</v>
      </c>
    </row>
    <row r="7" spans="1:15" ht="98.25" customHeight="1" thickBot="1" x14ac:dyDescent="0.3">
      <c r="A7" s="78"/>
      <c r="B7" s="76"/>
      <c r="C7" s="60"/>
      <c r="D7" s="60"/>
      <c r="E7" s="60"/>
      <c r="F7" s="15" t="s">
        <v>11</v>
      </c>
      <c r="G7" s="15" t="s">
        <v>22</v>
      </c>
      <c r="H7" s="16" t="s">
        <v>14</v>
      </c>
      <c r="I7" s="15">
        <v>20</v>
      </c>
      <c r="J7" s="15">
        <v>23.5</v>
      </c>
      <c r="K7" s="17">
        <v>100</v>
      </c>
      <c r="L7" s="70"/>
      <c r="M7" s="15" t="s">
        <v>61</v>
      </c>
      <c r="N7" s="15" t="s">
        <v>58</v>
      </c>
      <c r="O7" s="73"/>
    </row>
    <row r="8" spans="1:15" ht="48.75" customHeight="1" thickBot="1" x14ac:dyDescent="0.3">
      <c r="A8" s="78"/>
      <c r="B8" s="76"/>
      <c r="C8" s="66" t="s">
        <v>34</v>
      </c>
      <c r="D8" s="66" t="s">
        <v>30</v>
      </c>
      <c r="E8" s="66" t="s">
        <v>31</v>
      </c>
      <c r="F8" s="34" t="s">
        <v>11</v>
      </c>
      <c r="G8" s="34" t="s">
        <v>20</v>
      </c>
      <c r="H8" s="35" t="s">
        <v>14</v>
      </c>
      <c r="I8" s="34">
        <v>30</v>
      </c>
      <c r="J8" s="34">
        <v>43.5</v>
      </c>
      <c r="K8" s="36">
        <v>110</v>
      </c>
      <c r="L8" s="70"/>
      <c r="M8" s="41" t="s">
        <v>59</v>
      </c>
      <c r="N8" s="41" t="s">
        <v>56</v>
      </c>
      <c r="O8" s="73"/>
    </row>
    <row r="9" spans="1:15" ht="92.25" customHeight="1" thickBot="1" x14ac:dyDescent="0.3">
      <c r="A9" s="78"/>
      <c r="B9" s="76"/>
      <c r="C9" s="66"/>
      <c r="D9" s="66"/>
      <c r="E9" s="66"/>
      <c r="F9" s="34" t="s">
        <v>11</v>
      </c>
      <c r="G9" s="34" t="s">
        <v>22</v>
      </c>
      <c r="H9" s="35" t="s">
        <v>14</v>
      </c>
      <c r="I9" s="34">
        <v>0</v>
      </c>
      <c r="J9" s="34">
        <v>0</v>
      </c>
      <c r="K9" s="36">
        <f>IF(I9&gt;0,J9/I9*100,0)</f>
        <v>0</v>
      </c>
      <c r="L9" s="70"/>
      <c r="M9" s="34"/>
      <c r="N9" s="34" t="s">
        <v>58</v>
      </c>
      <c r="O9" s="73"/>
    </row>
    <row r="10" spans="1:15" ht="49.5" customHeight="1" thickBot="1" x14ac:dyDescent="0.3">
      <c r="A10" s="78"/>
      <c r="B10" s="76"/>
      <c r="C10" s="62" t="s">
        <v>32</v>
      </c>
      <c r="D10" s="62" t="s">
        <v>30</v>
      </c>
      <c r="E10" s="62" t="s">
        <v>31</v>
      </c>
      <c r="F10" s="31" t="s">
        <v>11</v>
      </c>
      <c r="G10" s="31" t="s">
        <v>20</v>
      </c>
      <c r="H10" s="32" t="s">
        <v>14</v>
      </c>
      <c r="I10" s="31">
        <v>30</v>
      </c>
      <c r="J10" s="31">
        <v>40.1</v>
      </c>
      <c r="K10" s="33">
        <v>110</v>
      </c>
      <c r="L10" s="70"/>
      <c r="M10" s="44" t="s">
        <v>59</v>
      </c>
      <c r="N10" s="44" t="s">
        <v>56</v>
      </c>
      <c r="O10" s="73"/>
    </row>
    <row r="11" spans="1:15" ht="96.75" customHeight="1" thickBot="1" x14ac:dyDescent="0.3">
      <c r="A11" s="78"/>
      <c r="B11" s="76"/>
      <c r="C11" s="62"/>
      <c r="D11" s="63"/>
      <c r="E11" s="62"/>
      <c r="F11" s="31" t="s">
        <v>11</v>
      </c>
      <c r="G11" s="31" t="s">
        <v>22</v>
      </c>
      <c r="H11" s="32" t="s">
        <v>14</v>
      </c>
      <c r="I11" s="31">
        <v>0</v>
      </c>
      <c r="J11" s="31">
        <v>0</v>
      </c>
      <c r="K11" s="33">
        <f>IF(I9&gt;0,J11/I11*100,0)</f>
        <v>0</v>
      </c>
      <c r="L11" s="70"/>
      <c r="M11" s="31"/>
      <c r="N11" s="31" t="s">
        <v>58</v>
      </c>
      <c r="O11" s="73"/>
    </row>
    <row r="12" spans="1:15" ht="51" customHeight="1" thickBot="1" x14ac:dyDescent="0.3">
      <c r="A12" s="78"/>
      <c r="B12" s="76"/>
      <c r="C12" s="66" t="s">
        <v>33</v>
      </c>
      <c r="D12" s="66" t="s">
        <v>30</v>
      </c>
      <c r="E12" s="66" t="s">
        <v>31</v>
      </c>
      <c r="F12" s="34" t="s">
        <v>11</v>
      </c>
      <c r="G12" s="34" t="s">
        <v>20</v>
      </c>
      <c r="H12" s="35" t="s">
        <v>14</v>
      </c>
      <c r="I12" s="34">
        <v>30</v>
      </c>
      <c r="J12" s="34">
        <v>42.2</v>
      </c>
      <c r="K12" s="36">
        <v>110</v>
      </c>
      <c r="L12" s="70"/>
      <c r="M12" s="41" t="s">
        <v>59</v>
      </c>
      <c r="N12" s="41" t="s">
        <v>56</v>
      </c>
      <c r="O12" s="73"/>
    </row>
    <row r="13" spans="1:15" ht="96.75" customHeight="1" thickBot="1" x14ac:dyDescent="0.3">
      <c r="A13" s="78"/>
      <c r="B13" s="76"/>
      <c r="C13" s="67"/>
      <c r="D13" s="67"/>
      <c r="E13" s="66"/>
      <c r="F13" s="34" t="s">
        <v>11</v>
      </c>
      <c r="G13" s="34" t="s">
        <v>22</v>
      </c>
      <c r="H13" s="35" t="s">
        <v>14</v>
      </c>
      <c r="I13" s="34">
        <v>20</v>
      </c>
      <c r="J13" s="34">
        <v>23.8</v>
      </c>
      <c r="K13" s="36">
        <v>100</v>
      </c>
      <c r="L13" s="70"/>
      <c r="M13" s="34" t="s">
        <v>61</v>
      </c>
      <c r="N13" s="34" t="s">
        <v>58</v>
      </c>
      <c r="O13" s="73"/>
    </row>
    <row r="14" spans="1:15" ht="45.75" customHeight="1" thickBot="1" x14ac:dyDescent="0.3">
      <c r="A14" s="78"/>
      <c r="B14" s="76"/>
      <c r="C14" s="68" t="s">
        <v>35</v>
      </c>
      <c r="D14" s="68" t="s">
        <v>30</v>
      </c>
      <c r="E14" s="68" t="s">
        <v>31</v>
      </c>
      <c r="F14" s="43" t="s">
        <v>11</v>
      </c>
      <c r="G14" s="43" t="s">
        <v>20</v>
      </c>
      <c r="H14" s="45" t="s">
        <v>14</v>
      </c>
      <c r="I14" s="43">
        <v>30</v>
      </c>
      <c r="J14" s="43">
        <v>44.9</v>
      </c>
      <c r="K14" s="46">
        <v>110</v>
      </c>
      <c r="L14" s="70"/>
      <c r="M14" s="42" t="s">
        <v>59</v>
      </c>
      <c r="N14" s="42" t="s">
        <v>56</v>
      </c>
      <c r="O14" s="73"/>
    </row>
    <row r="15" spans="1:15" ht="93.75" customHeight="1" thickBot="1" x14ac:dyDescent="0.3">
      <c r="A15" s="78"/>
      <c r="B15" s="76"/>
      <c r="C15" s="68"/>
      <c r="D15" s="69"/>
      <c r="E15" s="68"/>
      <c r="F15" s="43" t="s">
        <v>11</v>
      </c>
      <c r="G15" s="43" t="s">
        <v>22</v>
      </c>
      <c r="H15" s="45" t="s">
        <v>14</v>
      </c>
      <c r="I15" s="43">
        <v>20</v>
      </c>
      <c r="J15" s="43">
        <v>20</v>
      </c>
      <c r="K15" s="46">
        <f t="shared" ref="K15:K18" si="0">J15/I15*100</f>
        <v>100</v>
      </c>
      <c r="L15" s="70"/>
      <c r="M15" s="43"/>
      <c r="N15" s="43" t="s">
        <v>58</v>
      </c>
      <c r="O15" s="73"/>
    </row>
    <row r="16" spans="1:15" ht="75.75" customHeight="1" thickBot="1" x14ac:dyDescent="0.3">
      <c r="A16" s="78"/>
      <c r="B16" s="76"/>
      <c r="C16" s="60" t="s">
        <v>36</v>
      </c>
      <c r="D16" s="60" t="s">
        <v>30</v>
      </c>
      <c r="E16" s="60" t="s">
        <v>31</v>
      </c>
      <c r="F16" s="37" t="s">
        <v>11</v>
      </c>
      <c r="G16" s="37" t="s">
        <v>20</v>
      </c>
      <c r="H16" s="38" t="s">
        <v>14</v>
      </c>
      <c r="I16" s="37">
        <v>30</v>
      </c>
      <c r="J16" s="37">
        <v>42.2</v>
      </c>
      <c r="K16" s="39">
        <v>110</v>
      </c>
      <c r="L16" s="70"/>
      <c r="M16" s="40" t="s">
        <v>59</v>
      </c>
      <c r="N16" s="40" t="s">
        <v>56</v>
      </c>
      <c r="O16" s="73"/>
    </row>
    <row r="17" spans="1:22" ht="104.25" customHeight="1" thickBot="1" x14ac:dyDescent="0.3">
      <c r="A17" s="78"/>
      <c r="B17" s="76"/>
      <c r="C17" s="60"/>
      <c r="D17" s="61"/>
      <c r="E17" s="60"/>
      <c r="F17" s="37" t="s">
        <v>11</v>
      </c>
      <c r="G17" s="37" t="s">
        <v>22</v>
      </c>
      <c r="H17" s="38" t="s">
        <v>14</v>
      </c>
      <c r="I17" s="37">
        <v>20</v>
      </c>
      <c r="J17" s="37">
        <v>20</v>
      </c>
      <c r="K17" s="39">
        <f>J17/I17*100</f>
        <v>100</v>
      </c>
      <c r="L17" s="70"/>
      <c r="M17" s="37"/>
      <c r="N17" s="37" t="s">
        <v>58</v>
      </c>
      <c r="O17" s="73"/>
    </row>
    <row r="18" spans="1:22" ht="53.25" customHeight="1" thickBot="1" x14ac:dyDescent="0.3">
      <c r="A18" s="78"/>
      <c r="B18" s="76"/>
      <c r="C18" s="58" t="s">
        <v>37</v>
      </c>
      <c r="D18" s="58" t="s">
        <v>30</v>
      </c>
      <c r="E18" s="58" t="s">
        <v>31</v>
      </c>
      <c r="F18" s="47" t="s">
        <v>11</v>
      </c>
      <c r="G18" s="47" t="s">
        <v>20</v>
      </c>
      <c r="H18" s="48" t="s">
        <v>14</v>
      </c>
      <c r="I18" s="47">
        <v>30</v>
      </c>
      <c r="J18" s="47">
        <v>0</v>
      </c>
      <c r="K18" s="49">
        <f t="shared" si="0"/>
        <v>0</v>
      </c>
      <c r="L18" s="70"/>
      <c r="M18" s="47" t="s">
        <v>68</v>
      </c>
      <c r="N18" s="50" t="s">
        <v>56</v>
      </c>
      <c r="O18" s="73"/>
    </row>
    <row r="19" spans="1:22" ht="101.25" customHeight="1" thickBot="1" x14ac:dyDescent="0.3">
      <c r="A19" s="78"/>
      <c r="B19" s="76"/>
      <c r="C19" s="58"/>
      <c r="D19" s="59"/>
      <c r="E19" s="58"/>
      <c r="F19" s="47" t="s">
        <v>11</v>
      </c>
      <c r="G19" s="47" t="s">
        <v>22</v>
      </c>
      <c r="H19" s="48" t="s">
        <v>14</v>
      </c>
      <c r="I19" s="47">
        <v>20</v>
      </c>
      <c r="J19" s="47">
        <v>25</v>
      </c>
      <c r="K19" s="49">
        <v>100</v>
      </c>
      <c r="L19" s="70"/>
      <c r="M19" s="47" t="s">
        <v>61</v>
      </c>
      <c r="N19" s="47" t="s">
        <v>58</v>
      </c>
      <c r="O19" s="73"/>
    </row>
    <row r="20" spans="1:22" ht="51" customHeight="1" thickBot="1" x14ac:dyDescent="0.3">
      <c r="A20" s="78"/>
      <c r="B20" s="76"/>
      <c r="C20" s="64" t="s">
        <v>29</v>
      </c>
      <c r="D20" s="64" t="s">
        <v>38</v>
      </c>
      <c r="E20" s="64" t="s">
        <v>39</v>
      </c>
      <c r="F20" s="15" t="s">
        <v>11</v>
      </c>
      <c r="G20" s="15" t="s">
        <v>20</v>
      </c>
      <c r="H20" s="16" t="s">
        <v>14</v>
      </c>
      <c r="I20" s="15">
        <v>30</v>
      </c>
      <c r="J20" s="15">
        <v>42.8</v>
      </c>
      <c r="K20" s="17">
        <v>110</v>
      </c>
      <c r="L20" s="70"/>
      <c r="M20" s="25" t="s">
        <v>59</v>
      </c>
      <c r="N20" s="25" t="s">
        <v>56</v>
      </c>
      <c r="O20" s="73"/>
    </row>
    <row r="21" spans="1:22" ht="91.5" customHeight="1" thickBot="1" x14ac:dyDescent="0.3">
      <c r="A21" s="78"/>
      <c r="B21" s="76"/>
      <c r="C21" s="64"/>
      <c r="D21" s="65"/>
      <c r="E21" s="64"/>
      <c r="F21" s="15" t="s">
        <v>11</v>
      </c>
      <c r="G21" s="15" t="s">
        <v>22</v>
      </c>
      <c r="H21" s="16" t="s">
        <v>14</v>
      </c>
      <c r="I21" s="15">
        <v>20</v>
      </c>
      <c r="J21" s="15">
        <v>21.4</v>
      </c>
      <c r="K21" s="17">
        <v>100</v>
      </c>
      <c r="L21" s="70"/>
      <c r="M21" s="15" t="s">
        <v>61</v>
      </c>
      <c r="N21" s="15" t="s">
        <v>58</v>
      </c>
      <c r="O21" s="73"/>
    </row>
    <row r="22" spans="1:22" ht="45.75" customHeight="1" thickBot="1" x14ac:dyDescent="0.3">
      <c r="A22" s="79"/>
      <c r="B22" s="76"/>
      <c r="C22" s="66" t="s">
        <v>40</v>
      </c>
      <c r="D22" s="66" t="s">
        <v>38</v>
      </c>
      <c r="E22" s="66" t="s">
        <v>39</v>
      </c>
      <c r="F22" s="34" t="s">
        <v>11</v>
      </c>
      <c r="G22" s="34" t="s">
        <v>20</v>
      </c>
      <c r="H22" s="35" t="s">
        <v>14</v>
      </c>
      <c r="I22" s="34">
        <v>30</v>
      </c>
      <c r="J22" s="34">
        <v>32.200000000000003</v>
      </c>
      <c r="K22" s="36">
        <f>J22/I22*100</f>
        <v>107.33333333333334</v>
      </c>
      <c r="L22" s="70"/>
      <c r="M22" s="41" t="s">
        <v>59</v>
      </c>
      <c r="N22" s="41" t="s">
        <v>56</v>
      </c>
      <c r="O22" s="73"/>
    </row>
    <row r="23" spans="1:22" ht="93" customHeight="1" thickBot="1" x14ac:dyDescent="0.3">
      <c r="A23" s="79"/>
      <c r="B23" s="76"/>
      <c r="C23" s="66"/>
      <c r="D23" s="67"/>
      <c r="E23" s="66"/>
      <c r="F23" s="34" t="s">
        <v>11</v>
      </c>
      <c r="G23" s="34" t="s">
        <v>22</v>
      </c>
      <c r="H23" s="35" t="s">
        <v>14</v>
      </c>
      <c r="I23" s="34">
        <v>0</v>
      </c>
      <c r="J23" s="34">
        <v>0</v>
      </c>
      <c r="K23" s="36">
        <f>IF(I9&gt;0,J23/I23*100,0)</f>
        <v>0</v>
      </c>
      <c r="L23" s="70"/>
      <c r="M23" s="34"/>
      <c r="N23" s="34" t="s">
        <v>58</v>
      </c>
      <c r="O23" s="73"/>
      <c r="V23" s="1" t="s">
        <v>28</v>
      </c>
    </row>
    <row r="24" spans="1:22" ht="49.5" customHeight="1" thickBot="1" x14ac:dyDescent="0.3">
      <c r="A24" s="79"/>
      <c r="B24" s="76"/>
      <c r="C24" s="62" t="s">
        <v>32</v>
      </c>
      <c r="D24" s="62" t="s">
        <v>38</v>
      </c>
      <c r="E24" s="62" t="s">
        <v>31</v>
      </c>
      <c r="F24" s="31"/>
      <c r="G24" s="31" t="s">
        <v>20</v>
      </c>
      <c r="H24" s="32" t="s">
        <v>14</v>
      </c>
      <c r="I24" s="31">
        <v>30</v>
      </c>
      <c r="J24" s="31">
        <v>32.5</v>
      </c>
      <c r="K24" s="33">
        <f>J24/I24*100</f>
        <v>108.33333333333333</v>
      </c>
      <c r="L24" s="70"/>
      <c r="M24" s="44" t="s">
        <v>59</v>
      </c>
      <c r="N24" s="44" t="s">
        <v>56</v>
      </c>
      <c r="O24" s="73"/>
    </row>
    <row r="25" spans="1:22" ht="97.5" customHeight="1" thickBot="1" x14ac:dyDescent="0.3">
      <c r="A25" s="79"/>
      <c r="B25" s="76"/>
      <c r="C25" s="63"/>
      <c r="D25" s="63"/>
      <c r="E25" s="63"/>
      <c r="F25" s="31"/>
      <c r="G25" s="31" t="s">
        <v>22</v>
      </c>
      <c r="H25" s="32" t="s">
        <v>14</v>
      </c>
      <c r="I25" s="31">
        <v>0</v>
      </c>
      <c r="J25" s="31">
        <v>0</v>
      </c>
      <c r="K25" s="33">
        <f>IF(I9&gt;0,J25/I25*100,0)</f>
        <v>0</v>
      </c>
      <c r="L25" s="70"/>
      <c r="M25" s="31"/>
      <c r="N25" s="31" t="s">
        <v>58</v>
      </c>
      <c r="O25" s="73"/>
    </row>
    <row r="26" spans="1:22" ht="50.25" customHeight="1" thickBot="1" x14ac:dyDescent="0.3">
      <c r="A26" s="79"/>
      <c r="B26" s="76"/>
      <c r="C26" s="64" t="s">
        <v>32</v>
      </c>
      <c r="D26" s="64" t="s">
        <v>38</v>
      </c>
      <c r="E26" s="64" t="s">
        <v>39</v>
      </c>
      <c r="F26" s="15" t="s">
        <v>11</v>
      </c>
      <c r="G26" s="15" t="s">
        <v>20</v>
      </c>
      <c r="H26" s="16" t="s">
        <v>14</v>
      </c>
      <c r="I26" s="15">
        <v>30</v>
      </c>
      <c r="J26" s="15">
        <v>44.9</v>
      </c>
      <c r="K26" s="17">
        <v>110</v>
      </c>
      <c r="L26" s="70"/>
      <c r="M26" s="25" t="s">
        <v>59</v>
      </c>
      <c r="N26" s="25" t="s">
        <v>56</v>
      </c>
      <c r="O26" s="73"/>
    </row>
    <row r="27" spans="1:22" ht="99" customHeight="1" thickBot="1" x14ac:dyDescent="0.3">
      <c r="A27" s="79"/>
      <c r="B27" s="76"/>
      <c r="C27" s="64"/>
      <c r="D27" s="65"/>
      <c r="E27" s="64"/>
      <c r="F27" s="15" t="s">
        <v>11</v>
      </c>
      <c r="G27" s="15" t="s">
        <v>22</v>
      </c>
      <c r="H27" s="16" t="s">
        <v>14</v>
      </c>
      <c r="I27" s="15">
        <v>20</v>
      </c>
      <c r="J27" s="15">
        <v>25</v>
      </c>
      <c r="K27" s="17">
        <v>100</v>
      </c>
      <c r="L27" s="70"/>
      <c r="M27" s="15" t="s">
        <v>61</v>
      </c>
      <c r="N27" s="15" t="s">
        <v>58</v>
      </c>
      <c r="O27" s="73"/>
    </row>
    <row r="28" spans="1:22" ht="48" customHeight="1" thickBot="1" x14ac:dyDescent="0.3">
      <c r="A28" s="79"/>
      <c r="B28" s="76"/>
      <c r="C28" s="66" t="s">
        <v>35</v>
      </c>
      <c r="D28" s="66" t="s">
        <v>38</v>
      </c>
      <c r="E28" s="66" t="s">
        <v>39</v>
      </c>
      <c r="F28" s="34" t="s">
        <v>11</v>
      </c>
      <c r="G28" s="34" t="s">
        <v>20</v>
      </c>
      <c r="H28" s="35" t="s">
        <v>14</v>
      </c>
      <c r="I28" s="34">
        <v>30</v>
      </c>
      <c r="J28" s="34">
        <v>44.9</v>
      </c>
      <c r="K28" s="36">
        <v>110</v>
      </c>
      <c r="L28" s="70"/>
      <c r="M28" s="41" t="s">
        <v>59</v>
      </c>
      <c r="N28" s="41" t="s">
        <v>56</v>
      </c>
      <c r="O28" s="73"/>
    </row>
    <row r="29" spans="1:22" ht="101.25" customHeight="1" thickBot="1" x14ac:dyDescent="0.3">
      <c r="A29" s="79"/>
      <c r="B29" s="76"/>
      <c r="C29" s="66"/>
      <c r="D29" s="67"/>
      <c r="E29" s="66"/>
      <c r="F29" s="34" t="s">
        <v>11</v>
      </c>
      <c r="G29" s="34" t="s">
        <v>22</v>
      </c>
      <c r="H29" s="35" t="s">
        <v>14</v>
      </c>
      <c r="I29" s="34">
        <v>0</v>
      </c>
      <c r="J29" s="34">
        <v>0</v>
      </c>
      <c r="K29" s="36">
        <f>IF(I9&gt;0,J29/I29*100,0)</f>
        <v>0</v>
      </c>
      <c r="L29" s="70"/>
      <c r="M29" s="34"/>
      <c r="N29" s="34" t="s">
        <v>58</v>
      </c>
      <c r="O29" s="73"/>
    </row>
    <row r="30" spans="1:22" ht="52.5" customHeight="1" thickBot="1" x14ac:dyDescent="0.3">
      <c r="A30" s="79"/>
      <c r="B30" s="76"/>
      <c r="C30" s="62" t="s">
        <v>36</v>
      </c>
      <c r="D30" s="62" t="s">
        <v>38</v>
      </c>
      <c r="E30" s="62" t="s">
        <v>31</v>
      </c>
      <c r="F30" s="31" t="s">
        <v>11</v>
      </c>
      <c r="G30" s="31" t="s">
        <v>20</v>
      </c>
      <c r="H30" s="32" t="s">
        <v>14</v>
      </c>
      <c r="I30" s="31">
        <v>30</v>
      </c>
      <c r="J30" s="31">
        <v>41.7</v>
      </c>
      <c r="K30" s="33">
        <v>110</v>
      </c>
      <c r="L30" s="70"/>
      <c r="M30" s="44" t="s">
        <v>59</v>
      </c>
      <c r="N30" s="44" t="s">
        <v>56</v>
      </c>
      <c r="O30" s="73"/>
    </row>
    <row r="31" spans="1:22" ht="94.5" customHeight="1" thickBot="1" x14ac:dyDescent="0.3">
      <c r="A31" s="79"/>
      <c r="B31" s="76"/>
      <c r="C31" s="63"/>
      <c r="D31" s="63"/>
      <c r="E31" s="63"/>
      <c r="F31" s="31" t="s">
        <v>11</v>
      </c>
      <c r="G31" s="31" t="s">
        <v>22</v>
      </c>
      <c r="H31" s="32" t="s">
        <v>14</v>
      </c>
      <c r="I31" s="31">
        <v>20</v>
      </c>
      <c r="J31" s="31">
        <v>27.3</v>
      </c>
      <c r="K31" s="33">
        <v>100</v>
      </c>
      <c r="L31" s="70"/>
      <c r="M31" s="31" t="s">
        <v>61</v>
      </c>
      <c r="N31" s="31" t="s">
        <v>58</v>
      </c>
      <c r="O31" s="73"/>
    </row>
    <row r="32" spans="1:22" ht="51.75" customHeight="1" thickBot="1" x14ac:dyDescent="0.3">
      <c r="A32" s="79"/>
      <c r="B32" s="76"/>
      <c r="C32" s="58" t="s">
        <v>41</v>
      </c>
      <c r="D32" s="58" t="s">
        <v>38</v>
      </c>
      <c r="E32" s="58" t="s">
        <v>42</v>
      </c>
      <c r="F32" s="47" t="s">
        <v>11</v>
      </c>
      <c r="G32" s="47" t="s">
        <v>20</v>
      </c>
      <c r="H32" s="48" t="s">
        <v>14</v>
      </c>
      <c r="I32" s="47">
        <v>30</v>
      </c>
      <c r="J32" s="47">
        <v>36</v>
      </c>
      <c r="K32" s="49">
        <v>110</v>
      </c>
      <c r="L32" s="70"/>
      <c r="M32" s="50" t="s">
        <v>59</v>
      </c>
      <c r="N32" s="50" t="s">
        <v>56</v>
      </c>
      <c r="O32" s="73"/>
    </row>
    <row r="33" spans="1:15" ht="93" customHeight="1" thickBot="1" x14ac:dyDescent="0.3">
      <c r="A33" s="79"/>
      <c r="B33" s="76"/>
      <c r="C33" s="59"/>
      <c r="D33" s="59"/>
      <c r="E33" s="59"/>
      <c r="F33" s="47" t="s">
        <v>11</v>
      </c>
      <c r="G33" s="47" t="s">
        <v>22</v>
      </c>
      <c r="H33" s="48" t="s">
        <v>14</v>
      </c>
      <c r="I33" s="47">
        <v>20</v>
      </c>
      <c r="J33" s="47">
        <v>20</v>
      </c>
      <c r="K33" s="49">
        <f t="shared" ref="K33:K52" si="1">J33/I33*100</f>
        <v>100</v>
      </c>
      <c r="L33" s="70"/>
      <c r="M33" s="47"/>
      <c r="N33" s="47" t="s">
        <v>58</v>
      </c>
      <c r="O33" s="73"/>
    </row>
    <row r="34" spans="1:15" ht="52.5" customHeight="1" thickBot="1" x14ac:dyDescent="0.3">
      <c r="A34" s="79"/>
      <c r="B34" s="76"/>
      <c r="C34" s="60" t="s">
        <v>41</v>
      </c>
      <c r="D34" s="60" t="s">
        <v>38</v>
      </c>
      <c r="E34" s="60" t="s">
        <v>43</v>
      </c>
      <c r="F34" s="37" t="s">
        <v>11</v>
      </c>
      <c r="G34" s="37" t="s">
        <v>20</v>
      </c>
      <c r="H34" s="38" t="s">
        <v>14</v>
      </c>
      <c r="I34" s="37">
        <v>30</v>
      </c>
      <c r="J34" s="37">
        <v>55.7</v>
      </c>
      <c r="K34" s="39">
        <v>110</v>
      </c>
      <c r="L34" s="70"/>
      <c r="M34" s="40" t="s">
        <v>59</v>
      </c>
      <c r="N34" s="40" t="s">
        <v>56</v>
      </c>
      <c r="O34" s="73"/>
    </row>
    <row r="35" spans="1:15" ht="92.25" customHeight="1" thickBot="1" x14ac:dyDescent="0.3">
      <c r="A35" s="79"/>
      <c r="B35" s="76"/>
      <c r="C35" s="61"/>
      <c r="D35" s="61"/>
      <c r="E35" s="61"/>
      <c r="F35" s="37" t="s">
        <v>11</v>
      </c>
      <c r="G35" s="37" t="s">
        <v>22</v>
      </c>
      <c r="H35" s="38" t="s">
        <v>14</v>
      </c>
      <c r="I35" s="37">
        <v>20</v>
      </c>
      <c r="J35" s="37">
        <v>23.1</v>
      </c>
      <c r="K35" s="39">
        <v>100</v>
      </c>
      <c r="L35" s="70"/>
      <c r="M35" s="37" t="s">
        <v>61</v>
      </c>
      <c r="N35" s="37" t="s">
        <v>58</v>
      </c>
      <c r="O35" s="73"/>
    </row>
    <row r="36" spans="1:15" ht="63.75" customHeight="1" thickBot="1" x14ac:dyDescent="0.3">
      <c r="A36" s="79"/>
      <c r="B36" s="76"/>
      <c r="C36" s="62" t="s">
        <v>37</v>
      </c>
      <c r="D36" s="62" t="s">
        <v>38</v>
      </c>
      <c r="E36" s="62" t="s">
        <v>39</v>
      </c>
      <c r="F36" s="31" t="s">
        <v>11</v>
      </c>
      <c r="G36" s="31" t="s">
        <v>20</v>
      </c>
      <c r="H36" s="32" t="s">
        <v>14</v>
      </c>
      <c r="I36" s="31">
        <v>30</v>
      </c>
      <c r="J36" s="31">
        <v>46.8</v>
      </c>
      <c r="K36" s="33">
        <v>110</v>
      </c>
      <c r="L36" s="70"/>
      <c r="M36" s="44" t="s">
        <v>59</v>
      </c>
      <c r="N36" s="44" t="s">
        <v>56</v>
      </c>
      <c r="O36" s="73"/>
    </row>
    <row r="37" spans="1:15" ht="93" customHeight="1" thickBot="1" x14ac:dyDescent="0.3">
      <c r="A37" s="79"/>
      <c r="B37" s="76"/>
      <c r="C37" s="62"/>
      <c r="D37" s="63"/>
      <c r="E37" s="62"/>
      <c r="F37" s="31" t="s">
        <v>11</v>
      </c>
      <c r="G37" s="31" t="s">
        <v>22</v>
      </c>
      <c r="H37" s="32" t="s">
        <v>14</v>
      </c>
      <c r="I37" s="31">
        <v>20</v>
      </c>
      <c r="J37" s="31">
        <v>20</v>
      </c>
      <c r="K37" s="33">
        <f t="shared" si="1"/>
        <v>100</v>
      </c>
      <c r="L37" s="70"/>
      <c r="M37" s="31"/>
      <c r="N37" s="31" t="s">
        <v>58</v>
      </c>
      <c r="O37" s="73"/>
    </row>
    <row r="38" spans="1:15" ht="42.75" customHeight="1" thickBot="1" x14ac:dyDescent="0.3">
      <c r="A38" s="79"/>
      <c r="B38" s="76"/>
      <c r="C38" s="30" t="s">
        <v>29</v>
      </c>
      <c r="D38" s="30" t="s">
        <v>30</v>
      </c>
      <c r="E38" s="30" t="s">
        <v>31</v>
      </c>
      <c r="F38" s="29" t="s">
        <v>12</v>
      </c>
      <c r="G38" s="29" t="s">
        <v>21</v>
      </c>
      <c r="H38" s="19" t="s">
        <v>15</v>
      </c>
      <c r="I38" s="29">
        <v>85</v>
      </c>
      <c r="J38" s="29">
        <v>85</v>
      </c>
      <c r="K38" s="28">
        <f t="shared" si="1"/>
        <v>100</v>
      </c>
      <c r="L38" s="74">
        <f>AVERAGE(K38:K46,K47:K53)</f>
        <v>100.85957998909807</v>
      </c>
      <c r="M38" s="29"/>
      <c r="N38" s="26" t="s">
        <v>57</v>
      </c>
      <c r="O38" s="73"/>
    </row>
    <row r="39" spans="1:15" ht="162.75" customHeight="1" thickBot="1" x14ac:dyDescent="0.3">
      <c r="A39" s="79"/>
      <c r="B39" s="76"/>
      <c r="C39" s="30" t="s">
        <v>34</v>
      </c>
      <c r="D39" s="30" t="s">
        <v>30</v>
      </c>
      <c r="E39" s="30" t="s">
        <v>31</v>
      </c>
      <c r="F39" s="29" t="s">
        <v>12</v>
      </c>
      <c r="G39" s="29" t="s">
        <v>21</v>
      </c>
      <c r="H39" s="19" t="s">
        <v>15</v>
      </c>
      <c r="I39" s="29">
        <v>52</v>
      </c>
      <c r="J39" s="29">
        <v>57</v>
      </c>
      <c r="K39" s="28">
        <f t="shared" si="1"/>
        <v>109.61538461538463</v>
      </c>
      <c r="L39" s="74"/>
      <c r="M39" s="94" t="s">
        <v>72</v>
      </c>
      <c r="N39" s="26" t="s">
        <v>57</v>
      </c>
      <c r="O39" s="73"/>
    </row>
    <row r="40" spans="1:15" ht="60.75" customHeight="1" thickBot="1" x14ac:dyDescent="0.3">
      <c r="A40" s="79"/>
      <c r="B40" s="76"/>
      <c r="C40" s="30" t="s">
        <v>32</v>
      </c>
      <c r="D40" s="30" t="s">
        <v>30</v>
      </c>
      <c r="E40" s="30" t="s">
        <v>31</v>
      </c>
      <c r="F40" s="29" t="s">
        <v>12</v>
      </c>
      <c r="G40" s="29" t="s">
        <v>21</v>
      </c>
      <c r="H40" s="19" t="s">
        <v>15</v>
      </c>
      <c r="I40" s="29">
        <v>111</v>
      </c>
      <c r="J40" s="29">
        <v>116</v>
      </c>
      <c r="K40" s="28">
        <f t="shared" si="1"/>
        <v>104.5045045045045</v>
      </c>
      <c r="L40" s="74"/>
      <c r="M40" s="29" t="s">
        <v>62</v>
      </c>
      <c r="N40" s="26" t="s">
        <v>57</v>
      </c>
      <c r="O40" s="73"/>
    </row>
    <row r="41" spans="1:15" ht="78" customHeight="1" thickBot="1" x14ac:dyDescent="0.3">
      <c r="A41" s="79"/>
      <c r="B41" s="76"/>
      <c r="C41" s="30" t="s">
        <v>33</v>
      </c>
      <c r="D41" s="30" t="s">
        <v>30</v>
      </c>
      <c r="E41" s="30" t="s">
        <v>31</v>
      </c>
      <c r="F41" s="29" t="s">
        <v>12</v>
      </c>
      <c r="G41" s="29" t="s">
        <v>21</v>
      </c>
      <c r="H41" s="19" t="s">
        <v>15</v>
      </c>
      <c r="I41" s="29">
        <v>83</v>
      </c>
      <c r="J41" s="29">
        <v>84</v>
      </c>
      <c r="K41" s="28">
        <f t="shared" si="1"/>
        <v>101.20481927710843</v>
      </c>
      <c r="L41" s="74"/>
      <c r="M41" s="29" t="s">
        <v>69</v>
      </c>
      <c r="N41" s="26" t="s">
        <v>57</v>
      </c>
      <c r="O41" s="73"/>
    </row>
    <row r="42" spans="1:15" ht="36.75" customHeight="1" thickBot="1" x14ac:dyDescent="0.3">
      <c r="A42" s="79"/>
      <c r="B42" s="76"/>
      <c r="C42" s="30" t="s">
        <v>35</v>
      </c>
      <c r="D42" s="30" t="s">
        <v>30</v>
      </c>
      <c r="E42" s="30" t="s">
        <v>31</v>
      </c>
      <c r="F42" s="29" t="s">
        <v>12</v>
      </c>
      <c r="G42" s="29" t="s">
        <v>21</v>
      </c>
      <c r="H42" s="19" t="s">
        <v>15</v>
      </c>
      <c r="I42" s="29">
        <v>54</v>
      </c>
      <c r="J42" s="29">
        <v>57</v>
      </c>
      <c r="K42" s="28">
        <f t="shared" si="1"/>
        <v>105.55555555555556</v>
      </c>
      <c r="L42" s="74"/>
      <c r="M42" s="29" t="s">
        <v>71</v>
      </c>
      <c r="N42" s="26" t="s">
        <v>57</v>
      </c>
      <c r="O42" s="73"/>
    </row>
    <row r="43" spans="1:15" ht="36.75" customHeight="1" thickBot="1" x14ac:dyDescent="0.3">
      <c r="A43" s="79"/>
      <c r="B43" s="76"/>
      <c r="C43" s="30" t="s">
        <v>36</v>
      </c>
      <c r="D43" s="30" t="s">
        <v>30</v>
      </c>
      <c r="E43" s="30" t="s">
        <v>31</v>
      </c>
      <c r="F43" s="29" t="s">
        <v>12</v>
      </c>
      <c r="G43" s="29" t="s">
        <v>21</v>
      </c>
      <c r="H43" s="19" t="s">
        <v>15</v>
      </c>
      <c r="I43" s="29">
        <v>113</v>
      </c>
      <c r="J43" s="29">
        <v>113</v>
      </c>
      <c r="K43" s="28">
        <f t="shared" si="1"/>
        <v>100</v>
      </c>
      <c r="L43" s="74"/>
      <c r="M43" s="18"/>
      <c r="N43" s="26" t="s">
        <v>57</v>
      </c>
      <c r="O43" s="73"/>
    </row>
    <row r="44" spans="1:15" ht="93.75" customHeight="1" thickBot="1" x14ac:dyDescent="0.3">
      <c r="A44" s="79"/>
      <c r="B44" s="76"/>
      <c r="C44" s="30" t="s">
        <v>37</v>
      </c>
      <c r="D44" s="30" t="s">
        <v>30</v>
      </c>
      <c r="E44" s="30" t="s">
        <v>31</v>
      </c>
      <c r="F44" s="29" t="s">
        <v>12</v>
      </c>
      <c r="G44" s="29" t="s">
        <v>21</v>
      </c>
      <c r="H44" s="19" t="s">
        <v>15</v>
      </c>
      <c r="I44" s="29">
        <v>15</v>
      </c>
      <c r="J44" s="29">
        <v>11</v>
      </c>
      <c r="K44" s="28">
        <f t="shared" si="1"/>
        <v>73.333333333333329</v>
      </c>
      <c r="L44" s="74"/>
      <c r="M44" s="29" t="s">
        <v>63</v>
      </c>
      <c r="N44" s="26" t="s">
        <v>57</v>
      </c>
      <c r="O44" s="73"/>
    </row>
    <row r="45" spans="1:15" ht="48" customHeight="1" thickBot="1" x14ac:dyDescent="0.3">
      <c r="A45" s="79"/>
      <c r="B45" s="76"/>
      <c r="C45" s="30" t="s">
        <v>29</v>
      </c>
      <c r="D45" s="30" t="s">
        <v>38</v>
      </c>
      <c r="E45" s="30" t="s">
        <v>39</v>
      </c>
      <c r="F45" s="29" t="s">
        <v>12</v>
      </c>
      <c r="G45" s="29" t="s">
        <v>21</v>
      </c>
      <c r="H45" s="19" t="s">
        <v>15</v>
      </c>
      <c r="I45" s="29">
        <v>70</v>
      </c>
      <c r="J45" s="29">
        <v>71</v>
      </c>
      <c r="K45" s="28">
        <f t="shared" si="1"/>
        <v>101.42857142857142</v>
      </c>
      <c r="L45" s="74"/>
      <c r="M45" s="29" t="s">
        <v>71</v>
      </c>
      <c r="N45" s="26" t="s">
        <v>57</v>
      </c>
      <c r="O45" s="73"/>
    </row>
    <row r="46" spans="1:15" ht="34.5" customHeight="1" thickBot="1" x14ac:dyDescent="0.3">
      <c r="A46" s="79"/>
      <c r="B46" s="76"/>
      <c r="C46" s="30" t="s">
        <v>40</v>
      </c>
      <c r="D46" s="30" t="s">
        <v>38</v>
      </c>
      <c r="E46" s="30" t="s">
        <v>39</v>
      </c>
      <c r="F46" s="29" t="s">
        <v>12</v>
      </c>
      <c r="G46" s="29" t="s">
        <v>21</v>
      </c>
      <c r="H46" s="19" t="s">
        <v>15</v>
      </c>
      <c r="I46" s="29">
        <v>26</v>
      </c>
      <c r="J46" s="29">
        <v>26</v>
      </c>
      <c r="K46" s="28">
        <f t="shared" si="1"/>
        <v>100</v>
      </c>
      <c r="L46" s="74"/>
      <c r="M46" s="18"/>
      <c r="N46" s="26" t="s">
        <v>57</v>
      </c>
      <c r="O46" s="73"/>
    </row>
    <row r="47" spans="1:15" ht="48.75" customHeight="1" thickBot="1" x14ac:dyDescent="0.3">
      <c r="A47" s="79"/>
      <c r="B47" s="76"/>
      <c r="C47" s="30" t="s">
        <v>32</v>
      </c>
      <c r="D47" s="30" t="s">
        <v>38</v>
      </c>
      <c r="E47" s="30" t="s">
        <v>31</v>
      </c>
      <c r="F47" s="29" t="s">
        <v>12</v>
      </c>
      <c r="G47" s="29" t="s">
        <v>21</v>
      </c>
      <c r="H47" s="19" t="s">
        <v>15</v>
      </c>
      <c r="I47" s="29">
        <v>44</v>
      </c>
      <c r="J47" s="29">
        <v>44</v>
      </c>
      <c r="K47" s="28">
        <f t="shared" si="1"/>
        <v>100</v>
      </c>
      <c r="L47" s="74"/>
      <c r="M47" s="29"/>
      <c r="N47" s="26" t="s">
        <v>57</v>
      </c>
      <c r="O47" s="73"/>
    </row>
    <row r="48" spans="1:15" ht="47.25" customHeight="1" thickBot="1" x14ac:dyDescent="0.3">
      <c r="A48" s="79"/>
      <c r="B48" s="76"/>
      <c r="C48" s="30" t="s">
        <v>32</v>
      </c>
      <c r="D48" s="30" t="s">
        <v>38</v>
      </c>
      <c r="E48" s="30" t="s">
        <v>39</v>
      </c>
      <c r="F48" s="29" t="s">
        <v>12</v>
      </c>
      <c r="G48" s="29" t="s">
        <v>21</v>
      </c>
      <c r="H48" s="19" t="s">
        <v>15</v>
      </c>
      <c r="I48" s="29">
        <v>108</v>
      </c>
      <c r="J48" s="29">
        <v>111</v>
      </c>
      <c r="K48" s="28">
        <f t="shared" si="1"/>
        <v>102.77777777777777</v>
      </c>
      <c r="L48" s="74"/>
      <c r="M48" s="29" t="s">
        <v>64</v>
      </c>
      <c r="N48" s="26" t="s">
        <v>57</v>
      </c>
      <c r="O48" s="73"/>
    </row>
    <row r="49" spans="1:15" ht="33.75" customHeight="1" thickBot="1" x14ac:dyDescent="0.3">
      <c r="A49" s="79"/>
      <c r="B49" s="76"/>
      <c r="C49" s="30" t="s">
        <v>35</v>
      </c>
      <c r="D49" s="30" t="s">
        <v>38</v>
      </c>
      <c r="E49" s="30" t="s">
        <v>39</v>
      </c>
      <c r="F49" s="29" t="s">
        <v>12</v>
      </c>
      <c r="G49" s="29" t="s">
        <v>21</v>
      </c>
      <c r="H49" s="19" t="s">
        <v>15</v>
      </c>
      <c r="I49" s="29">
        <v>75</v>
      </c>
      <c r="J49" s="29">
        <v>79</v>
      </c>
      <c r="K49" s="28">
        <f t="shared" si="1"/>
        <v>105.33333333333333</v>
      </c>
      <c r="L49" s="74"/>
      <c r="M49" s="29" t="s">
        <v>64</v>
      </c>
      <c r="N49" s="26" t="s">
        <v>57</v>
      </c>
      <c r="O49" s="73"/>
    </row>
    <row r="50" spans="1:15" ht="33.75" customHeight="1" thickBot="1" x14ac:dyDescent="0.3">
      <c r="A50" s="79"/>
      <c r="B50" s="76"/>
      <c r="C50" s="30" t="s">
        <v>36</v>
      </c>
      <c r="D50" s="30" t="s">
        <v>38</v>
      </c>
      <c r="E50" s="30" t="s">
        <v>31</v>
      </c>
      <c r="F50" s="29" t="s">
        <v>12</v>
      </c>
      <c r="G50" s="29" t="s">
        <v>21</v>
      </c>
      <c r="H50" s="19" t="s">
        <v>15</v>
      </c>
      <c r="I50" s="29">
        <v>25</v>
      </c>
      <c r="J50" s="29">
        <v>25</v>
      </c>
      <c r="K50" s="28">
        <f t="shared" si="1"/>
        <v>100</v>
      </c>
      <c r="L50" s="74"/>
      <c r="M50" s="18"/>
      <c r="N50" s="26" t="s">
        <v>57</v>
      </c>
      <c r="O50" s="73"/>
    </row>
    <row r="51" spans="1:15" ht="37.5" customHeight="1" thickBot="1" x14ac:dyDescent="0.3">
      <c r="A51" s="79"/>
      <c r="B51" s="76"/>
      <c r="C51" s="30" t="s">
        <v>41</v>
      </c>
      <c r="D51" s="30" t="s">
        <v>38</v>
      </c>
      <c r="E51" s="30" t="s">
        <v>42</v>
      </c>
      <c r="F51" s="29" t="s">
        <v>12</v>
      </c>
      <c r="G51" s="29" t="s">
        <v>21</v>
      </c>
      <c r="H51" s="19" t="s">
        <v>15</v>
      </c>
      <c r="I51" s="29">
        <v>43</v>
      </c>
      <c r="J51" s="29">
        <v>43</v>
      </c>
      <c r="K51" s="28">
        <f t="shared" si="1"/>
        <v>100</v>
      </c>
      <c r="L51" s="74"/>
      <c r="M51" s="18"/>
      <c r="N51" s="26" t="s">
        <v>57</v>
      </c>
      <c r="O51" s="73"/>
    </row>
    <row r="52" spans="1:15" ht="33.75" customHeight="1" thickBot="1" x14ac:dyDescent="0.3">
      <c r="A52" s="79"/>
      <c r="B52" s="76"/>
      <c r="C52" s="30" t="s">
        <v>41</v>
      </c>
      <c r="D52" s="30" t="s">
        <v>38</v>
      </c>
      <c r="E52" s="30" t="s">
        <v>43</v>
      </c>
      <c r="F52" s="29" t="s">
        <v>12</v>
      </c>
      <c r="G52" s="29" t="s">
        <v>21</v>
      </c>
      <c r="H52" s="19"/>
      <c r="I52" s="29">
        <v>69</v>
      </c>
      <c r="J52" s="29">
        <v>69</v>
      </c>
      <c r="K52" s="28">
        <f t="shared" si="1"/>
        <v>100</v>
      </c>
      <c r="L52" s="74"/>
      <c r="M52" s="18"/>
      <c r="N52" s="26" t="s">
        <v>57</v>
      </c>
      <c r="O52" s="73"/>
    </row>
    <row r="53" spans="1:15" ht="129.75" customHeight="1" thickBot="1" x14ac:dyDescent="0.3">
      <c r="A53" s="79"/>
      <c r="B53" s="76"/>
      <c r="C53" s="30" t="s">
        <v>37</v>
      </c>
      <c r="D53" s="30" t="s">
        <v>38</v>
      </c>
      <c r="E53" s="30" t="s">
        <v>39</v>
      </c>
      <c r="F53" s="29" t="s">
        <v>12</v>
      </c>
      <c r="G53" s="29" t="s">
        <v>21</v>
      </c>
      <c r="H53" s="19" t="s">
        <v>15</v>
      </c>
      <c r="I53" s="29">
        <v>25</v>
      </c>
      <c r="J53" s="29">
        <v>31</v>
      </c>
      <c r="K53" s="28">
        <v>110</v>
      </c>
      <c r="L53" s="75"/>
      <c r="M53" s="29" t="s">
        <v>67</v>
      </c>
      <c r="N53" s="26" t="s">
        <v>57</v>
      </c>
      <c r="O53" s="73"/>
    </row>
    <row r="54" spans="1:15" ht="27" customHeight="1" x14ac:dyDescent="0.25">
      <c r="B54" s="12"/>
      <c r="C54" s="12"/>
      <c r="D54" s="12"/>
      <c r="E54" s="12"/>
      <c r="F54" s="12"/>
      <c r="G54" s="12"/>
      <c r="H54" s="13"/>
      <c r="I54" s="12"/>
      <c r="J54" s="12"/>
      <c r="K54" s="12"/>
      <c r="L54" s="12"/>
      <c r="M54" s="12"/>
      <c r="N54" s="6"/>
      <c r="O54" s="6"/>
    </row>
    <row r="55" spans="1:15" ht="27" customHeight="1" x14ac:dyDescent="0.25">
      <c r="B55" s="12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6"/>
      <c r="O55" s="6"/>
    </row>
    <row r="56" spans="1:15" ht="27" customHeight="1" x14ac:dyDescent="0.25">
      <c r="B56" s="12"/>
      <c r="C56" s="12"/>
      <c r="D56" s="12"/>
      <c r="E56" s="12"/>
      <c r="F56" s="12"/>
      <c r="G56" s="12"/>
      <c r="H56" s="13"/>
      <c r="I56" s="12"/>
      <c r="J56" s="12"/>
      <c r="K56" s="12"/>
      <c r="L56" s="12"/>
      <c r="M56" s="12"/>
      <c r="N56" s="6"/>
      <c r="O56" s="6"/>
    </row>
    <row r="57" spans="1:15" ht="27" customHeight="1" x14ac:dyDescent="0.25">
      <c r="B57" s="6"/>
      <c r="C57" s="6"/>
      <c r="D57" s="6"/>
      <c r="E57" s="6"/>
      <c r="F57" s="6"/>
      <c r="G57" s="6"/>
      <c r="H57" s="9"/>
      <c r="I57" s="6"/>
      <c r="J57" s="6"/>
      <c r="K57" s="6"/>
      <c r="L57" s="6"/>
      <c r="M57" s="6"/>
      <c r="N57" s="6"/>
      <c r="O57" s="6"/>
    </row>
    <row r="58" spans="1:15" ht="27" customHeight="1" x14ac:dyDescent="0.3">
      <c r="A58" s="2"/>
      <c r="B58" s="7"/>
      <c r="C58" s="7"/>
      <c r="D58" s="7"/>
      <c r="E58" s="7"/>
      <c r="F58" s="7"/>
      <c r="G58" s="7"/>
    </row>
    <row r="59" spans="1:15" ht="27" customHeight="1" x14ac:dyDescent="0.25"/>
    <row r="60" spans="1:15" ht="27" customHeight="1" x14ac:dyDescent="0.25">
      <c r="B60" s="12"/>
    </row>
    <row r="61" spans="1:15" ht="27" customHeight="1" x14ac:dyDescent="0.25"/>
    <row r="62" spans="1:15" ht="27" customHeight="1" x14ac:dyDescent="0.25"/>
  </sheetData>
  <mergeCells count="55">
    <mergeCell ref="L6:L37"/>
    <mergeCell ref="A1:O1"/>
    <mergeCell ref="A2:O2"/>
    <mergeCell ref="O6:O53"/>
    <mergeCell ref="L38:L53"/>
    <mergeCell ref="B6:B53"/>
    <mergeCell ref="A6:A53"/>
    <mergeCell ref="D6:D7"/>
    <mergeCell ref="D22:D23"/>
    <mergeCell ref="D36:D37"/>
    <mergeCell ref="C6:C7"/>
    <mergeCell ref="E6:E7"/>
    <mergeCell ref="C22:C23"/>
    <mergeCell ref="E22:E23"/>
    <mergeCell ref="C36:C37"/>
    <mergeCell ref="E36:E37"/>
    <mergeCell ref="C20:C21"/>
    <mergeCell ref="D20:D21"/>
    <mergeCell ref="E20:E21"/>
    <mergeCell ref="C8:C9"/>
    <mergeCell ref="D8:D9"/>
    <mergeCell ref="E8:E9"/>
    <mergeCell ref="C18:C19"/>
    <mergeCell ref="D18:D19"/>
    <mergeCell ref="E18:E19"/>
    <mergeCell ref="C16:C17"/>
    <mergeCell ref="D16:D17"/>
    <mergeCell ref="E16:E17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24:C25"/>
    <mergeCell ref="D24:D25"/>
    <mergeCell ref="E24:E25"/>
    <mergeCell ref="C30:C31"/>
    <mergeCell ref="D30:D31"/>
    <mergeCell ref="E30:E31"/>
    <mergeCell ref="C26:C27"/>
    <mergeCell ref="D26:D27"/>
    <mergeCell ref="E26:E27"/>
    <mergeCell ref="C28:C29"/>
    <mergeCell ref="D28:D29"/>
    <mergeCell ref="E28:E29"/>
    <mergeCell ref="C32:C33"/>
    <mergeCell ref="D32:D33"/>
    <mergeCell ref="E32:E33"/>
    <mergeCell ref="C34:C35"/>
    <mergeCell ref="D34:D35"/>
    <mergeCell ref="E34:E3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 differentFirst="1">
    <oddHeader>&amp;C&amp;P</oddHeader>
  </headerFooter>
  <rowBreaks count="1" manualBreakCount="1">
    <brk id="34" max="21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topLeftCell="B1" zoomScale="75" zoomScaleNormal="75" zoomScaleSheetLayoutView="75" workbookViewId="0">
      <selection activeCell="L4" sqref="L4:L19"/>
    </sheetView>
  </sheetViews>
  <sheetFormatPr defaultColWidth="9.140625" defaultRowHeight="15" x14ac:dyDescent="0.25"/>
  <cols>
    <col min="1" max="1" width="19" style="1" hidden="1" customWidth="1"/>
    <col min="2" max="2" width="27" style="4" customWidth="1"/>
    <col min="3" max="5" width="22.140625" style="4" customWidth="1"/>
    <col min="6" max="6" width="15.42578125" style="4" customWidth="1"/>
    <col min="7" max="7" width="50.5703125" style="4" customWidth="1"/>
    <col min="8" max="8" width="9.140625" style="10" customWidth="1"/>
    <col min="9" max="9" width="15" style="4" customWidth="1"/>
    <col min="10" max="10" width="11" style="4" customWidth="1"/>
    <col min="11" max="11" width="16" style="4" customWidth="1"/>
    <col min="12" max="12" width="18.85546875" style="4" customWidth="1"/>
    <col min="13" max="13" width="29.7109375" style="4" customWidth="1"/>
    <col min="14" max="14" width="23.28515625" style="4" customWidth="1"/>
    <col min="15" max="15" width="14.140625" style="4" customWidth="1"/>
    <col min="16" max="16" width="9.140625" style="4"/>
    <col min="17" max="16384" width="9.140625" style="1"/>
  </cols>
  <sheetData>
    <row r="1" spans="1:15" ht="26.45" customHeight="1" thickBot="1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4" customFormat="1" ht="170.25" customHeight="1" thickBot="1" x14ac:dyDescent="0.3">
      <c r="A2" s="21" t="s">
        <v>6</v>
      </c>
      <c r="B2" s="22" t="s">
        <v>7</v>
      </c>
      <c r="C2" s="22" t="s">
        <v>18</v>
      </c>
      <c r="D2" s="22" t="s">
        <v>23</v>
      </c>
      <c r="E2" s="22" t="s">
        <v>19</v>
      </c>
      <c r="F2" s="22" t="s">
        <v>8</v>
      </c>
      <c r="G2" s="22" t="s">
        <v>0</v>
      </c>
      <c r="H2" s="22" t="s">
        <v>1</v>
      </c>
      <c r="I2" s="22" t="s">
        <v>2</v>
      </c>
      <c r="J2" s="22" t="s">
        <v>3</v>
      </c>
      <c r="K2" s="22" t="s">
        <v>4</v>
      </c>
      <c r="L2" s="22" t="s">
        <v>9</v>
      </c>
      <c r="M2" s="22" t="s">
        <v>10</v>
      </c>
      <c r="N2" s="22" t="s">
        <v>5</v>
      </c>
      <c r="O2" s="22" t="s">
        <v>13</v>
      </c>
    </row>
    <row r="3" spans="1:15" s="4" customFormat="1" ht="15.75" thickBot="1" x14ac:dyDescent="0.3">
      <c r="A3" s="14"/>
      <c r="B3" s="11"/>
      <c r="C3" s="11"/>
      <c r="D3" s="11"/>
      <c r="E3" s="11"/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</row>
    <row r="4" spans="1:15" s="4" customFormat="1" ht="83.25" customHeight="1" thickBot="1" x14ac:dyDescent="0.3">
      <c r="A4" s="77"/>
      <c r="B4" s="83" t="s">
        <v>55</v>
      </c>
      <c r="C4" s="60" t="s">
        <v>45</v>
      </c>
      <c r="D4" s="60" t="s">
        <v>30</v>
      </c>
      <c r="E4" s="60" t="s">
        <v>31</v>
      </c>
      <c r="F4" s="37" t="s">
        <v>11</v>
      </c>
      <c r="G4" s="37" t="s">
        <v>20</v>
      </c>
      <c r="H4" s="38" t="s">
        <v>14</v>
      </c>
      <c r="I4" s="37">
        <v>30</v>
      </c>
      <c r="J4" s="37">
        <v>31.6</v>
      </c>
      <c r="K4" s="39">
        <f>J4/I4*100</f>
        <v>105.33333333333334</v>
      </c>
      <c r="L4" s="84">
        <f>AVERAGE(K4:K6,K8,K10:K16,K18:K19)</f>
        <v>103.41025641025642</v>
      </c>
      <c r="M4" s="40" t="s">
        <v>59</v>
      </c>
      <c r="N4" s="40" t="s">
        <v>56</v>
      </c>
      <c r="O4" s="85">
        <f>(L4+L20)/2</f>
        <v>104.21315866612397</v>
      </c>
    </row>
    <row r="5" spans="1:15" s="4" customFormat="1" ht="96" customHeight="1" thickBot="1" x14ac:dyDescent="0.3">
      <c r="A5" s="78"/>
      <c r="B5" s="83"/>
      <c r="C5" s="60"/>
      <c r="D5" s="61"/>
      <c r="E5" s="60"/>
      <c r="F5" s="37" t="s">
        <v>11</v>
      </c>
      <c r="G5" s="37" t="s">
        <v>22</v>
      </c>
      <c r="H5" s="38" t="s">
        <v>14</v>
      </c>
      <c r="I5" s="37">
        <v>20</v>
      </c>
      <c r="J5" s="37">
        <v>20</v>
      </c>
      <c r="K5" s="39">
        <f t="shared" ref="K5:K27" si="0">J5/I5*100</f>
        <v>100</v>
      </c>
      <c r="L5" s="84"/>
      <c r="M5" s="37"/>
      <c r="N5" s="37" t="s">
        <v>58</v>
      </c>
      <c r="O5" s="85"/>
    </row>
    <row r="6" spans="1:15" s="4" customFormat="1" ht="77.25" customHeight="1" thickBot="1" x14ac:dyDescent="0.3">
      <c r="A6" s="78"/>
      <c r="B6" s="83"/>
      <c r="C6" s="86" t="s">
        <v>46</v>
      </c>
      <c r="D6" s="86" t="s">
        <v>30</v>
      </c>
      <c r="E6" s="86" t="s">
        <v>31</v>
      </c>
      <c r="F6" s="51" t="s">
        <v>11</v>
      </c>
      <c r="G6" s="51" t="s">
        <v>20</v>
      </c>
      <c r="H6" s="52" t="s">
        <v>14</v>
      </c>
      <c r="I6" s="51">
        <v>30</v>
      </c>
      <c r="J6" s="51">
        <v>35.9</v>
      </c>
      <c r="K6" s="53">
        <v>100</v>
      </c>
      <c r="L6" s="84"/>
      <c r="M6" s="54" t="s">
        <v>59</v>
      </c>
      <c r="N6" s="54" t="s">
        <v>56</v>
      </c>
      <c r="O6" s="85"/>
    </row>
    <row r="7" spans="1:15" s="4" customFormat="1" ht="96" customHeight="1" thickBot="1" x14ac:dyDescent="0.3">
      <c r="A7" s="78"/>
      <c r="B7" s="83"/>
      <c r="C7" s="86"/>
      <c r="D7" s="87"/>
      <c r="E7" s="86"/>
      <c r="F7" s="51" t="s">
        <v>11</v>
      </c>
      <c r="G7" s="51" t="s">
        <v>22</v>
      </c>
      <c r="H7" s="52" t="s">
        <v>14</v>
      </c>
      <c r="I7" s="51">
        <v>0</v>
      </c>
      <c r="J7" s="51">
        <v>0</v>
      </c>
      <c r="K7" s="53">
        <f>IF(I9&gt;0,J7/I7*100,0)</f>
        <v>0</v>
      </c>
      <c r="L7" s="84"/>
      <c r="M7" s="51"/>
      <c r="N7" s="51" t="s">
        <v>58</v>
      </c>
      <c r="O7" s="85"/>
    </row>
    <row r="8" spans="1:15" s="4" customFormat="1" ht="84" customHeight="1" thickBot="1" x14ac:dyDescent="0.3">
      <c r="A8" s="78"/>
      <c r="B8" s="83"/>
      <c r="C8" s="58" t="s">
        <v>47</v>
      </c>
      <c r="D8" s="58" t="s">
        <v>30</v>
      </c>
      <c r="E8" s="58" t="s">
        <v>31</v>
      </c>
      <c r="F8" s="47" t="s">
        <v>11</v>
      </c>
      <c r="G8" s="47" t="s">
        <v>20</v>
      </c>
      <c r="H8" s="48" t="s">
        <v>14</v>
      </c>
      <c r="I8" s="47">
        <v>30</v>
      </c>
      <c r="J8" s="47">
        <v>32</v>
      </c>
      <c r="K8" s="49">
        <f t="shared" si="0"/>
        <v>106.66666666666667</v>
      </c>
      <c r="L8" s="84"/>
      <c r="M8" s="50" t="s">
        <v>60</v>
      </c>
      <c r="N8" s="50" t="s">
        <v>56</v>
      </c>
      <c r="O8" s="85"/>
    </row>
    <row r="9" spans="1:15" s="4" customFormat="1" ht="96" customHeight="1" thickBot="1" x14ac:dyDescent="0.3">
      <c r="A9" s="78"/>
      <c r="B9" s="83"/>
      <c r="C9" s="59"/>
      <c r="D9" s="80"/>
      <c r="E9" s="58"/>
      <c r="F9" s="47" t="s">
        <v>11</v>
      </c>
      <c r="G9" s="47" t="s">
        <v>22</v>
      </c>
      <c r="H9" s="48" t="s">
        <v>14</v>
      </c>
      <c r="I9" s="47">
        <v>0</v>
      </c>
      <c r="J9" s="47">
        <v>0</v>
      </c>
      <c r="K9" s="49">
        <f>IF(I9&gt;0,J9/I9*100,0)</f>
        <v>0</v>
      </c>
      <c r="L9" s="84"/>
      <c r="M9" s="47"/>
      <c r="N9" s="47" t="s">
        <v>58</v>
      </c>
      <c r="O9" s="85"/>
    </row>
    <row r="10" spans="1:15" s="4" customFormat="1" ht="92.25" customHeight="1" thickBot="1" x14ac:dyDescent="0.3">
      <c r="A10" s="78"/>
      <c r="B10" s="83"/>
      <c r="C10" s="64" t="s">
        <v>48</v>
      </c>
      <c r="D10" s="64" t="s">
        <v>30</v>
      </c>
      <c r="E10" s="64" t="s">
        <v>31</v>
      </c>
      <c r="F10" s="15" t="s">
        <v>11</v>
      </c>
      <c r="G10" s="15" t="s">
        <v>20</v>
      </c>
      <c r="H10" s="16" t="s">
        <v>14</v>
      </c>
      <c r="I10" s="15">
        <v>30</v>
      </c>
      <c r="J10" s="15">
        <v>30.5</v>
      </c>
      <c r="K10" s="17">
        <f t="shared" si="0"/>
        <v>101.66666666666666</v>
      </c>
      <c r="L10" s="84"/>
      <c r="M10" s="40" t="s">
        <v>59</v>
      </c>
      <c r="N10" s="25" t="s">
        <v>56</v>
      </c>
      <c r="O10" s="85"/>
    </row>
    <row r="11" spans="1:15" s="4" customFormat="1" ht="96" customHeight="1" thickBot="1" x14ac:dyDescent="0.3">
      <c r="A11" s="78"/>
      <c r="B11" s="83"/>
      <c r="C11" s="64"/>
      <c r="D11" s="65"/>
      <c r="E11" s="64"/>
      <c r="F11" s="15" t="s">
        <v>11</v>
      </c>
      <c r="G11" s="15" t="s">
        <v>22</v>
      </c>
      <c r="H11" s="16" t="s">
        <v>14</v>
      </c>
      <c r="I11" s="15">
        <v>20</v>
      </c>
      <c r="J11" s="15">
        <v>21.2</v>
      </c>
      <c r="K11" s="17">
        <v>100</v>
      </c>
      <c r="L11" s="84"/>
      <c r="M11" s="15" t="s">
        <v>61</v>
      </c>
      <c r="N11" s="15" t="s">
        <v>58</v>
      </c>
      <c r="O11" s="85"/>
    </row>
    <row r="12" spans="1:15" s="4" customFormat="1" ht="84" customHeight="1" thickBot="1" x14ac:dyDescent="0.3">
      <c r="A12" s="78"/>
      <c r="B12" s="83"/>
      <c r="C12" s="62" t="s">
        <v>49</v>
      </c>
      <c r="D12" s="62" t="s">
        <v>30</v>
      </c>
      <c r="E12" s="62" t="s">
        <v>31</v>
      </c>
      <c r="F12" s="31" t="s">
        <v>11</v>
      </c>
      <c r="G12" s="31" t="s">
        <v>20</v>
      </c>
      <c r="H12" s="32" t="s">
        <v>14</v>
      </c>
      <c r="I12" s="31">
        <v>30</v>
      </c>
      <c r="J12" s="31">
        <v>30.2</v>
      </c>
      <c r="K12" s="33">
        <f t="shared" si="0"/>
        <v>100.66666666666666</v>
      </c>
      <c r="L12" s="84"/>
      <c r="M12" s="40" t="s">
        <v>59</v>
      </c>
      <c r="N12" s="44" t="s">
        <v>56</v>
      </c>
      <c r="O12" s="85"/>
    </row>
    <row r="13" spans="1:15" s="4" customFormat="1" ht="96" customHeight="1" thickBot="1" x14ac:dyDescent="0.3">
      <c r="A13" s="78"/>
      <c r="B13" s="83"/>
      <c r="C13" s="62"/>
      <c r="D13" s="63"/>
      <c r="E13" s="62"/>
      <c r="F13" s="31" t="s">
        <v>11</v>
      </c>
      <c r="G13" s="31" t="s">
        <v>22</v>
      </c>
      <c r="H13" s="32" t="s">
        <v>14</v>
      </c>
      <c r="I13" s="31">
        <v>20</v>
      </c>
      <c r="J13" s="31">
        <v>22.7</v>
      </c>
      <c r="K13" s="33">
        <v>100</v>
      </c>
      <c r="L13" s="84"/>
      <c r="M13" s="31" t="s">
        <v>61</v>
      </c>
      <c r="N13" s="31" t="s">
        <v>58</v>
      </c>
      <c r="O13" s="85"/>
    </row>
    <row r="14" spans="1:15" s="4" customFormat="1" ht="81.75" customHeight="1" thickBot="1" x14ac:dyDescent="0.3">
      <c r="A14" s="78"/>
      <c r="B14" s="83"/>
      <c r="C14" s="60" t="s">
        <v>50</v>
      </c>
      <c r="D14" s="60" t="s">
        <v>30</v>
      </c>
      <c r="E14" s="60" t="s">
        <v>31</v>
      </c>
      <c r="F14" s="37" t="s">
        <v>11</v>
      </c>
      <c r="G14" s="37" t="s">
        <v>20</v>
      </c>
      <c r="H14" s="38" t="s">
        <v>14</v>
      </c>
      <c r="I14" s="37">
        <v>30</v>
      </c>
      <c r="J14" s="37">
        <v>36.9</v>
      </c>
      <c r="K14" s="39">
        <v>110</v>
      </c>
      <c r="L14" s="84"/>
      <c r="M14" s="40" t="s">
        <v>59</v>
      </c>
      <c r="N14" s="40" t="s">
        <v>56</v>
      </c>
      <c r="O14" s="85"/>
    </row>
    <row r="15" spans="1:15" s="4" customFormat="1" ht="96" customHeight="1" thickBot="1" x14ac:dyDescent="0.3">
      <c r="A15" s="78"/>
      <c r="B15" s="83"/>
      <c r="C15" s="61"/>
      <c r="D15" s="61"/>
      <c r="E15" s="61"/>
      <c r="F15" s="37" t="s">
        <v>11</v>
      </c>
      <c r="G15" s="37" t="s">
        <v>22</v>
      </c>
      <c r="H15" s="38" t="s">
        <v>14</v>
      </c>
      <c r="I15" s="37">
        <v>20</v>
      </c>
      <c r="J15" s="37">
        <v>20.8</v>
      </c>
      <c r="K15" s="39">
        <v>100</v>
      </c>
      <c r="L15" s="84"/>
      <c r="M15" s="37" t="s">
        <v>61</v>
      </c>
      <c r="N15" s="37" t="s">
        <v>58</v>
      </c>
      <c r="O15" s="85"/>
    </row>
    <row r="16" spans="1:15" s="4" customFormat="1" ht="78.75" customHeight="1" thickBot="1" x14ac:dyDescent="0.3">
      <c r="A16" s="78"/>
      <c r="B16" s="83"/>
      <c r="C16" s="66" t="s">
        <v>51</v>
      </c>
      <c r="D16" s="66" t="s">
        <v>30</v>
      </c>
      <c r="E16" s="66" t="s">
        <v>31</v>
      </c>
      <c r="F16" s="34" t="s">
        <v>11</v>
      </c>
      <c r="G16" s="34" t="s">
        <v>20</v>
      </c>
      <c r="H16" s="35" t="s">
        <v>14</v>
      </c>
      <c r="I16" s="34">
        <v>30</v>
      </c>
      <c r="J16" s="34">
        <v>51</v>
      </c>
      <c r="K16" s="36">
        <v>110</v>
      </c>
      <c r="L16" s="84"/>
      <c r="M16" s="41" t="s">
        <v>59</v>
      </c>
      <c r="N16" s="41" t="s">
        <v>56</v>
      </c>
      <c r="O16" s="85"/>
    </row>
    <row r="17" spans="1:15" s="4" customFormat="1" ht="96" customHeight="1" thickBot="1" x14ac:dyDescent="0.3">
      <c r="A17" s="78"/>
      <c r="B17" s="83"/>
      <c r="C17" s="67"/>
      <c r="D17" s="67"/>
      <c r="E17" s="67"/>
      <c r="F17" s="34" t="s">
        <v>11</v>
      </c>
      <c r="G17" s="34" t="s">
        <v>22</v>
      </c>
      <c r="H17" s="35" t="s">
        <v>14</v>
      </c>
      <c r="I17" s="34">
        <v>0</v>
      </c>
      <c r="J17" s="34">
        <v>0</v>
      </c>
      <c r="K17" s="36">
        <f>IF(I9&gt;0,J17/I17*100,0)</f>
        <v>0</v>
      </c>
      <c r="L17" s="84"/>
      <c r="M17" s="34"/>
      <c r="N17" s="34" t="s">
        <v>58</v>
      </c>
      <c r="O17" s="85"/>
    </row>
    <row r="18" spans="1:15" s="4" customFormat="1" ht="77.25" customHeight="1" thickBot="1" x14ac:dyDescent="0.3">
      <c r="A18" s="79"/>
      <c r="B18" s="83"/>
      <c r="C18" s="62" t="s">
        <v>48</v>
      </c>
      <c r="D18" s="62" t="s">
        <v>38</v>
      </c>
      <c r="E18" s="62" t="s">
        <v>31</v>
      </c>
      <c r="F18" s="31" t="s">
        <v>11</v>
      </c>
      <c r="G18" s="31" t="s">
        <v>20</v>
      </c>
      <c r="H18" s="32" t="s">
        <v>14</v>
      </c>
      <c r="I18" s="31">
        <v>30</v>
      </c>
      <c r="J18" s="31">
        <v>50</v>
      </c>
      <c r="K18" s="33">
        <v>110</v>
      </c>
      <c r="L18" s="84"/>
      <c r="M18" s="44" t="s">
        <v>59</v>
      </c>
      <c r="N18" s="44" t="s">
        <v>56</v>
      </c>
      <c r="O18" s="85"/>
    </row>
    <row r="19" spans="1:15" s="4" customFormat="1" ht="107.25" customHeight="1" thickBot="1" x14ac:dyDescent="0.3">
      <c r="A19" s="79"/>
      <c r="B19" s="83"/>
      <c r="C19" s="62"/>
      <c r="D19" s="63"/>
      <c r="E19" s="62"/>
      <c r="F19" s="31" t="s">
        <v>11</v>
      </c>
      <c r="G19" s="31" t="s">
        <v>22</v>
      </c>
      <c r="H19" s="32" t="s">
        <v>14</v>
      </c>
      <c r="I19" s="31">
        <v>20</v>
      </c>
      <c r="J19" s="31">
        <v>22.7</v>
      </c>
      <c r="K19" s="33">
        <v>100</v>
      </c>
      <c r="L19" s="84"/>
      <c r="M19" s="31" t="s">
        <v>61</v>
      </c>
      <c r="N19" s="31" t="s">
        <v>58</v>
      </c>
      <c r="O19" s="85"/>
    </row>
    <row r="20" spans="1:15" s="4" customFormat="1" ht="46.5" customHeight="1" thickBot="1" x14ac:dyDescent="0.3">
      <c r="A20" s="79"/>
      <c r="B20" s="83"/>
      <c r="C20" s="30" t="s">
        <v>45</v>
      </c>
      <c r="D20" s="30" t="s">
        <v>30</v>
      </c>
      <c r="E20" s="30" t="s">
        <v>31</v>
      </c>
      <c r="F20" s="18" t="s">
        <v>12</v>
      </c>
      <c r="G20" s="18" t="s">
        <v>21</v>
      </c>
      <c r="H20" s="19" t="s">
        <v>15</v>
      </c>
      <c r="I20" s="29">
        <v>30</v>
      </c>
      <c r="J20" s="29">
        <v>31</v>
      </c>
      <c r="K20" s="20">
        <f t="shared" si="0"/>
        <v>103.33333333333334</v>
      </c>
      <c r="L20" s="81">
        <f>AVERAGE(K20:K27)</f>
        <v>105.01606092199152</v>
      </c>
      <c r="M20" s="29" t="s">
        <v>70</v>
      </c>
      <c r="N20" s="26" t="s">
        <v>57</v>
      </c>
      <c r="O20" s="85"/>
    </row>
    <row r="21" spans="1:15" s="4" customFormat="1" ht="88.5" customHeight="1" thickBot="1" x14ac:dyDescent="0.3">
      <c r="A21" s="79"/>
      <c r="B21" s="83"/>
      <c r="C21" s="30" t="s">
        <v>46</v>
      </c>
      <c r="D21" s="30" t="s">
        <v>30</v>
      </c>
      <c r="E21" s="30" t="s">
        <v>31</v>
      </c>
      <c r="F21" s="18" t="s">
        <v>12</v>
      </c>
      <c r="G21" s="18" t="s">
        <v>21</v>
      </c>
      <c r="H21" s="19" t="s">
        <v>15</v>
      </c>
      <c r="I21" s="29">
        <v>29</v>
      </c>
      <c r="J21" s="29">
        <v>31</v>
      </c>
      <c r="K21" s="20">
        <f t="shared" si="0"/>
        <v>106.89655172413792</v>
      </c>
      <c r="L21" s="81"/>
      <c r="M21" s="29" t="s">
        <v>62</v>
      </c>
      <c r="N21" s="26" t="s">
        <v>57</v>
      </c>
      <c r="O21" s="85"/>
    </row>
    <row r="22" spans="1:15" s="4" customFormat="1" ht="75.75" customHeight="1" thickBot="1" x14ac:dyDescent="0.3">
      <c r="A22" s="79"/>
      <c r="B22" s="83"/>
      <c r="C22" s="30" t="s">
        <v>47</v>
      </c>
      <c r="D22" s="30" t="s">
        <v>30</v>
      </c>
      <c r="E22" s="30" t="s">
        <v>31</v>
      </c>
      <c r="F22" s="18" t="s">
        <v>12</v>
      </c>
      <c r="G22" s="18" t="s">
        <v>21</v>
      </c>
      <c r="H22" s="19" t="s">
        <v>15</v>
      </c>
      <c r="I22" s="29">
        <v>15</v>
      </c>
      <c r="J22" s="29">
        <v>17</v>
      </c>
      <c r="K22" s="20">
        <v>110</v>
      </c>
      <c r="L22" s="81"/>
      <c r="M22" s="29" t="s">
        <v>62</v>
      </c>
      <c r="N22" s="26" t="s">
        <v>57</v>
      </c>
      <c r="O22" s="85"/>
    </row>
    <row r="23" spans="1:15" s="4" customFormat="1" ht="90" customHeight="1" thickBot="1" x14ac:dyDescent="0.3">
      <c r="A23" s="79"/>
      <c r="B23" s="83"/>
      <c r="C23" s="30" t="s">
        <v>48</v>
      </c>
      <c r="D23" s="30" t="s">
        <v>30</v>
      </c>
      <c r="E23" s="30" t="s">
        <v>31</v>
      </c>
      <c r="F23" s="18" t="s">
        <v>12</v>
      </c>
      <c r="G23" s="18" t="s">
        <v>21</v>
      </c>
      <c r="H23" s="19" t="s">
        <v>15</v>
      </c>
      <c r="I23" s="29">
        <v>113</v>
      </c>
      <c r="J23" s="29">
        <v>119</v>
      </c>
      <c r="K23" s="20">
        <f t="shared" si="0"/>
        <v>105.30973451327435</v>
      </c>
      <c r="L23" s="81"/>
      <c r="M23" s="29" t="s">
        <v>62</v>
      </c>
      <c r="N23" s="26" t="s">
        <v>57</v>
      </c>
      <c r="O23" s="85"/>
    </row>
    <row r="24" spans="1:15" s="4" customFormat="1" ht="76.5" customHeight="1" thickBot="1" x14ac:dyDescent="0.3">
      <c r="A24" s="79"/>
      <c r="B24" s="83"/>
      <c r="C24" s="30" t="s">
        <v>49</v>
      </c>
      <c r="D24" s="30" t="s">
        <v>30</v>
      </c>
      <c r="E24" s="30" t="s">
        <v>31</v>
      </c>
      <c r="F24" s="18" t="s">
        <v>12</v>
      </c>
      <c r="G24" s="18" t="s">
        <v>21</v>
      </c>
      <c r="H24" s="19" t="s">
        <v>15</v>
      </c>
      <c r="I24" s="29">
        <v>31</v>
      </c>
      <c r="J24" s="29">
        <v>33</v>
      </c>
      <c r="K24" s="20">
        <f t="shared" si="0"/>
        <v>106.45161290322579</v>
      </c>
      <c r="L24" s="81"/>
      <c r="M24" s="29" t="s">
        <v>62</v>
      </c>
      <c r="N24" s="26" t="s">
        <v>57</v>
      </c>
      <c r="O24" s="85"/>
    </row>
    <row r="25" spans="1:15" s="4" customFormat="1" ht="63.75" customHeight="1" thickBot="1" x14ac:dyDescent="0.3">
      <c r="A25" s="79"/>
      <c r="B25" s="83"/>
      <c r="C25" s="30" t="s">
        <v>50</v>
      </c>
      <c r="D25" s="30" t="s">
        <v>30</v>
      </c>
      <c r="E25" s="30" t="s">
        <v>31</v>
      </c>
      <c r="F25" s="18" t="s">
        <v>12</v>
      </c>
      <c r="G25" s="18" t="s">
        <v>21</v>
      </c>
      <c r="H25" s="19" t="s">
        <v>15</v>
      </c>
      <c r="I25" s="29">
        <v>68</v>
      </c>
      <c r="J25" s="29">
        <v>69</v>
      </c>
      <c r="K25" s="20">
        <f t="shared" si="0"/>
        <v>101.47058823529412</v>
      </c>
      <c r="L25" s="81"/>
      <c r="M25" s="18" t="s">
        <v>62</v>
      </c>
      <c r="N25" s="26" t="s">
        <v>57</v>
      </c>
      <c r="O25" s="85"/>
    </row>
    <row r="26" spans="1:15" s="4" customFormat="1" ht="84.75" customHeight="1" thickBot="1" x14ac:dyDescent="0.3">
      <c r="A26" s="79"/>
      <c r="B26" s="83"/>
      <c r="C26" s="30" t="s">
        <v>51</v>
      </c>
      <c r="D26" s="30" t="s">
        <v>30</v>
      </c>
      <c r="E26" s="30" t="s">
        <v>31</v>
      </c>
      <c r="F26" s="18" t="s">
        <v>12</v>
      </c>
      <c r="G26" s="18" t="s">
        <v>21</v>
      </c>
      <c r="H26" s="19" t="s">
        <v>15</v>
      </c>
      <c r="I26" s="29">
        <v>30</v>
      </c>
      <c r="J26" s="29">
        <v>32</v>
      </c>
      <c r="K26" s="20">
        <f t="shared" si="0"/>
        <v>106.66666666666667</v>
      </c>
      <c r="L26" s="82"/>
      <c r="M26" s="29" t="s">
        <v>62</v>
      </c>
      <c r="N26" s="26" t="s">
        <v>57</v>
      </c>
      <c r="O26" s="85"/>
    </row>
    <row r="27" spans="1:15" s="4" customFormat="1" ht="37.5" customHeight="1" thickBot="1" x14ac:dyDescent="0.3">
      <c r="A27" s="79"/>
      <c r="B27" s="83"/>
      <c r="C27" s="30" t="s">
        <v>48</v>
      </c>
      <c r="D27" s="30" t="s">
        <v>38</v>
      </c>
      <c r="E27" s="30" t="s">
        <v>31</v>
      </c>
      <c r="F27" s="18" t="s">
        <v>12</v>
      </c>
      <c r="G27" s="18" t="s">
        <v>21</v>
      </c>
      <c r="H27" s="19" t="s">
        <v>15</v>
      </c>
      <c r="I27" s="18">
        <v>21</v>
      </c>
      <c r="J27" s="29">
        <v>21</v>
      </c>
      <c r="K27" s="20">
        <f t="shared" si="0"/>
        <v>100</v>
      </c>
      <c r="L27" s="82"/>
      <c r="M27" s="18"/>
      <c r="N27" s="26" t="s">
        <v>57</v>
      </c>
      <c r="O27" s="85"/>
    </row>
    <row r="28" spans="1:15" s="4" customFormat="1" ht="27" customHeight="1" x14ac:dyDescent="0.25">
      <c r="A28" s="1"/>
      <c r="B28" s="12"/>
      <c r="C28" s="12"/>
      <c r="D28" s="12"/>
      <c r="E28" s="12"/>
      <c r="F28" s="12"/>
      <c r="G28" s="12"/>
      <c r="H28" s="13"/>
      <c r="I28" s="12"/>
      <c r="J28" s="12"/>
      <c r="K28" s="12"/>
      <c r="L28" s="12"/>
      <c r="M28" s="12"/>
      <c r="N28" s="6"/>
      <c r="O28" s="6"/>
    </row>
    <row r="29" spans="1:15" s="4" customFormat="1" ht="27" customHeight="1" x14ac:dyDescent="0.25">
      <c r="A29" s="1"/>
      <c r="B29" s="12"/>
      <c r="C29" s="12"/>
      <c r="D29" s="12"/>
      <c r="E29" s="12"/>
      <c r="F29" s="12"/>
      <c r="G29" s="12"/>
      <c r="H29" s="13"/>
      <c r="I29" s="12"/>
      <c r="J29" s="12"/>
      <c r="K29" s="12"/>
      <c r="L29" s="12"/>
      <c r="M29" s="12"/>
      <c r="N29" s="6"/>
      <c r="O29" s="6"/>
    </row>
    <row r="30" spans="1:15" s="4" customFormat="1" ht="27" customHeight="1" x14ac:dyDescent="0.25">
      <c r="A30" s="1"/>
      <c r="B30" s="12"/>
      <c r="C30" s="12"/>
      <c r="D30" s="12"/>
      <c r="E30" s="12"/>
      <c r="F30" s="12"/>
      <c r="G30" s="12"/>
      <c r="H30" s="13"/>
      <c r="I30" s="12"/>
      <c r="J30" s="12"/>
      <c r="K30" s="12"/>
      <c r="L30" s="12"/>
      <c r="M30" s="12"/>
      <c r="N30" s="6"/>
      <c r="O30" s="6"/>
    </row>
    <row r="31" spans="1:15" s="4" customFormat="1" ht="27" customHeight="1" x14ac:dyDescent="0.25">
      <c r="A31" s="1"/>
      <c r="B31" s="6"/>
      <c r="C31" s="6"/>
      <c r="D31" s="6"/>
      <c r="E31" s="6"/>
      <c r="F31" s="6"/>
      <c r="G31" s="6"/>
      <c r="H31" s="9"/>
      <c r="I31" s="6"/>
      <c r="J31" s="6"/>
      <c r="K31" s="6"/>
      <c r="L31" s="6"/>
      <c r="M31" s="6"/>
      <c r="N31" s="6"/>
      <c r="O31" s="6"/>
    </row>
    <row r="32" spans="1:15" s="4" customFormat="1" ht="27" customHeight="1" x14ac:dyDescent="0.3">
      <c r="A32" s="2"/>
      <c r="B32" s="7"/>
      <c r="C32" s="7"/>
      <c r="D32" s="7"/>
      <c r="E32" s="7"/>
      <c r="F32" s="7"/>
      <c r="G32" s="7"/>
      <c r="H32" s="10"/>
    </row>
    <row r="33" spans="1:8" s="4" customFormat="1" ht="27" customHeight="1" x14ac:dyDescent="0.25">
      <c r="A33" s="1"/>
      <c r="H33" s="10"/>
    </row>
    <row r="34" spans="1:8" s="4" customFormat="1" ht="27" customHeight="1" x14ac:dyDescent="0.25">
      <c r="A34" s="1"/>
      <c r="B34" s="12"/>
      <c r="H34" s="10"/>
    </row>
    <row r="35" spans="1:8" s="4" customFormat="1" ht="27" customHeight="1" x14ac:dyDescent="0.25">
      <c r="A35" s="1"/>
      <c r="H35" s="10"/>
    </row>
    <row r="36" spans="1:8" s="4" customFormat="1" ht="27" customHeight="1" x14ac:dyDescent="0.25">
      <c r="A36" s="1"/>
      <c r="H36" s="10"/>
    </row>
  </sheetData>
  <mergeCells count="30">
    <mergeCell ref="L20:L27"/>
    <mergeCell ref="A1:O1"/>
    <mergeCell ref="A4:A27"/>
    <mergeCell ref="B4:B27"/>
    <mergeCell ref="C4:C5"/>
    <mergeCell ref="D4:D5"/>
    <mergeCell ref="E4:E5"/>
    <mergeCell ref="L4:L19"/>
    <mergeCell ref="O4:O27"/>
    <mergeCell ref="C18:C19"/>
    <mergeCell ref="D18:D19"/>
    <mergeCell ref="E18:E19"/>
    <mergeCell ref="C6:C7"/>
    <mergeCell ref="D6:D7"/>
    <mergeCell ref="E6:E7"/>
    <mergeCell ref="C8:C9"/>
    <mergeCell ref="D8:D9"/>
    <mergeCell ref="E8:E9"/>
    <mergeCell ref="C10:C11"/>
    <mergeCell ref="D10:D11"/>
    <mergeCell ref="E10:E11"/>
    <mergeCell ref="C16:C17"/>
    <mergeCell ref="D16:D17"/>
    <mergeCell ref="E16:E17"/>
    <mergeCell ref="C12:C13"/>
    <mergeCell ref="D12:D13"/>
    <mergeCell ref="E12:E13"/>
    <mergeCell ref="C14:C15"/>
    <mergeCell ref="D14:D15"/>
    <mergeCell ref="E14:E1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&amp;C&amp;P</oddHeader>
  </headerFooter>
  <rowBreaks count="1" manualBreakCount="1">
    <brk id="13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opLeftCell="B1" zoomScale="75" zoomScaleNormal="75" workbookViewId="0">
      <selection activeCell="J7" sqref="J7"/>
    </sheetView>
  </sheetViews>
  <sheetFormatPr defaultColWidth="9.140625" defaultRowHeight="15" x14ac:dyDescent="0.25"/>
  <cols>
    <col min="1" max="1" width="19" style="1" hidden="1" customWidth="1"/>
    <col min="2" max="2" width="37.42578125" style="4" customWidth="1"/>
    <col min="3" max="3" width="15.42578125" style="4" customWidth="1"/>
    <col min="4" max="4" width="22.42578125" style="4" customWidth="1"/>
    <col min="5" max="5" width="9.140625" style="10" customWidth="1"/>
    <col min="6" max="6" width="23.7109375" style="4" customWidth="1"/>
    <col min="7" max="7" width="17.140625" style="4" customWidth="1"/>
    <col min="8" max="8" width="31" style="4" customWidth="1"/>
    <col min="9" max="9" width="34.28515625" style="4" customWidth="1"/>
    <col min="10" max="10" width="40.28515625" style="4" customWidth="1"/>
    <col min="11" max="11" width="35.7109375" style="4" customWidth="1"/>
    <col min="12" max="12" width="19.42578125" style="4" customWidth="1"/>
    <col min="13" max="13" width="9.140625" style="4"/>
    <col min="14" max="16384" width="9.140625" style="1"/>
  </cols>
  <sheetData>
    <row r="1" spans="1:12" ht="26.45" customHeight="1" thickBot="1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4" customFormat="1" ht="91.5" customHeight="1" thickBot="1" x14ac:dyDescent="0.3">
      <c r="A2" s="21" t="s">
        <v>6</v>
      </c>
      <c r="B2" s="22" t="s">
        <v>7</v>
      </c>
      <c r="C2" s="22" t="s">
        <v>8</v>
      </c>
      <c r="D2" s="22" t="s">
        <v>0</v>
      </c>
      <c r="E2" s="22" t="s">
        <v>1</v>
      </c>
      <c r="F2" s="22" t="s">
        <v>2</v>
      </c>
      <c r="G2" s="22" t="s">
        <v>3</v>
      </c>
      <c r="H2" s="22" t="s">
        <v>4</v>
      </c>
      <c r="I2" s="22" t="s">
        <v>9</v>
      </c>
      <c r="J2" s="22" t="s">
        <v>10</v>
      </c>
      <c r="K2" s="22" t="s">
        <v>5</v>
      </c>
      <c r="L2" s="22" t="s">
        <v>13</v>
      </c>
    </row>
    <row r="3" spans="1:12" s="4" customFormat="1" ht="15.75" thickBot="1" x14ac:dyDescent="0.3">
      <c r="A3" s="23"/>
      <c r="B3" s="22"/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</row>
    <row r="4" spans="1:12" s="4" customFormat="1" ht="66.599999999999994" customHeight="1" thickBot="1" x14ac:dyDescent="0.3">
      <c r="A4" s="77"/>
      <c r="B4" s="88" t="s">
        <v>24</v>
      </c>
      <c r="C4" s="15" t="s">
        <v>11</v>
      </c>
      <c r="D4" s="15" t="s">
        <v>20</v>
      </c>
      <c r="E4" s="16" t="s">
        <v>14</v>
      </c>
      <c r="F4" s="15">
        <v>30</v>
      </c>
      <c r="G4" s="15">
        <v>63.7</v>
      </c>
      <c r="H4" s="17">
        <v>100</v>
      </c>
      <c r="I4" s="24">
        <f>H4</f>
        <v>100</v>
      </c>
      <c r="J4" s="25" t="s">
        <v>59</v>
      </c>
      <c r="K4" s="25" t="s">
        <v>56</v>
      </c>
      <c r="L4" s="89">
        <f>(I4+I5)/2</f>
        <v>102.66480965645312</v>
      </c>
    </row>
    <row r="5" spans="1:12" s="4" customFormat="1" ht="78.75" customHeight="1" thickBot="1" x14ac:dyDescent="0.3">
      <c r="A5" s="79"/>
      <c r="B5" s="88"/>
      <c r="C5" s="18" t="s">
        <v>12</v>
      </c>
      <c r="D5" s="18" t="s">
        <v>25</v>
      </c>
      <c r="E5" s="19" t="s">
        <v>26</v>
      </c>
      <c r="F5" s="18">
        <v>129240</v>
      </c>
      <c r="G5" s="29">
        <v>136128</v>
      </c>
      <c r="H5" s="20">
        <f t="shared" ref="H5" si="0">G5/F5*100</f>
        <v>105.32961931290623</v>
      </c>
      <c r="I5" s="27">
        <f>H5</f>
        <v>105.32961931290623</v>
      </c>
      <c r="J5" s="18" t="s">
        <v>65</v>
      </c>
      <c r="K5" s="26" t="s">
        <v>57</v>
      </c>
      <c r="L5" s="89"/>
    </row>
    <row r="6" spans="1:12" s="4" customFormat="1" ht="27" customHeight="1" x14ac:dyDescent="0.25">
      <c r="A6" s="1"/>
      <c r="B6" s="12"/>
      <c r="C6" s="12"/>
      <c r="D6" s="12"/>
      <c r="E6" s="13"/>
      <c r="F6" s="12"/>
      <c r="G6" s="12"/>
      <c r="H6" s="12"/>
      <c r="I6" s="12"/>
      <c r="J6" s="12"/>
      <c r="K6" s="6"/>
      <c r="L6" s="6"/>
    </row>
    <row r="7" spans="1:12" s="4" customFormat="1" ht="149.25" customHeight="1" x14ac:dyDescent="0.25">
      <c r="A7" s="1"/>
      <c r="B7" s="12"/>
      <c r="C7" s="12"/>
      <c r="D7" s="12"/>
      <c r="E7" s="13"/>
      <c r="F7" s="12"/>
      <c r="G7" s="12"/>
      <c r="H7" s="12"/>
      <c r="I7" s="12"/>
      <c r="J7" s="12"/>
      <c r="K7" s="6"/>
      <c r="L7" s="6"/>
    </row>
    <row r="8" spans="1:12" s="4" customFormat="1" ht="27" customHeight="1" x14ac:dyDescent="0.25">
      <c r="A8" s="1"/>
      <c r="B8" s="57" t="s">
        <v>16</v>
      </c>
      <c r="C8" s="12"/>
      <c r="D8" s="91"/>
      <c r="E8" s="91"/>
      <c r="F8" s="91"/>
      <c r="G8" s="92" t="s">
        <v>53</v>
      </c>
      <c r="H8" s="93"/>
      <c r="I8" s="93"/>
      <c r="J8" s="12"/>
      <c r="K8" s="6"/>
      <c r="L8" s="6"/>
    </row>
    <row r="9" spans="1:12" s="4" customFormat="1" ht="27" customHeight="1" x14ac:dyDescent="0.25">
      <c r="A9" s="1"/>
      <c r="B9" s="6"/>
      <c r="C9" s="6"/>
      <c r="D9" s="6"/>
      <c r="E9" s="9"/>
      <c r="F9" s="6"/>
      <c r="G9" s="6"/>
      <c r="H9" s="6"/>
      <c r="I9" s="6"/>
      <c r="J9" s="6"/>
      <c r="K9" s="6"/>
      <c r="L9" s="6"/>
    </row>
    <row r="10" spans="1:12" s="4" customFormat="1" ht="27" customHeight="1" x14ac:dyDescent="0.3">
      <c r="A10" s="2"/>
      <c r="B10" s="7"/>
      <c r="C10" s="7"/>
      <c r="D10" s="7"/>
      <c r="E10" s="10"/>
    </row>
    <row r="11" spans="1:12" s="4" customFormat="1" ht="27" customHeight="1" x14ac:dyDescent="0.25">
      <c r="A11" s="1"/>
      <c r="E11" s="10"/>
    </row>
    <row r="12" spans="1:12" s="4" customFormat="1" ht="27" customHeight="1" x14ac:dyDescent="0.25">
      <c r="A12" s="1"/>
      <c r="B12" s="55" t="s">
        <v>17</v>
      </c>
      <c r="C12" s="56"/>
      <c r="D12" s="90" t="s">
        <v>52</v>
      </c>
      <c r="E12" s="90"/>
      <c r="F12" s="90"/>
      <c r="G12" s="90"/>
      <c r="H12" s="90"/>
      <c r="I12" s="90"/>
      <c r="K12" s="6"/>
    </row>
    <row r="13" spans="1:12" s="4" customFormat="1" ht="27" customHeight="1" x14ac:dyDescent="0.25">
      <c r="A13" s="1"/>
      <c r="E13" s="10"/>
    </row>
    <row r="14" spans="1:12" s="4" customFormat="1" ht="27" customHeight="1" x14ac:dyDescent="0.25">
      <c r="A14" s="1"/>
      <c r="E14" s="10"/>
    </row>
  </sheetData>
  <mergeCells count="7">
    <mergeCell ref="A1:L1"/>
    <mergeCell ref="A4:A5"/>
    <mergeCell ref="B4:B5"/>
    <mergeCell ref="L4:L5"/>
    <mergeCell ref="D12:I12"/>
    <mergeCell ref="D8:F8"/>
    <mergeCell ref="G8:I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ССЗ</vt:lpstr>
      <vt:lpstr>КРС</vt:lpstr>
      <vt:lpstr>ПО</vt:lpstr>
      <vt:lpstr>КРС!Область_печати</vt:lpstr>
    </vt:vector>
  </TitlesOfParts>
  <Company>Министерство образования и науки Красноясркого кра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auv</dc:creator>
  <cp:lastModifiedBy>Кузнецова</cp:lastModifiedBy>
  <cp:lastPrinted>2018-01-24T11:51:53Z</cp:lastPrinted>
  <dcterms:created xsi:type="dcterms:W3CDTF">2016-01-12T08:06:06Z</dcterms:created>
  <dcterms:modified xsi:type="dcterms:W3CDTF">2018-04-10T00:47:32Z</dcterms:modified>
</cp:coreProperties>
</file>